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'doc1'!$A$1:$H$139</definedName>
  </definedNames>
  <calcPr fullCalcOnLoad="1"/>
</workbook>
</file>

<file path=xl/sharedStrings.xml><?xml version="1.0" encoding="utf-8"?>
<sst xmlns="http://schemas.openxmlformats.org/spreadsheetml/2006/main" count="279" uniqueCount="186">
  <si>
    <t>Dział</t>
  </si>
  <si>
    <t>Rozdział</t>
  </si>
  <si>
    <t>Treść</t>
  </si>
  <si>
    <t>010</t>
  </si>
  <si>
    <t>Rolnictwo i łowiectwo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</si>
  <si>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</si>
  <si>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</si>
  <si>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</si>
  <si>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</si>
  <si>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</si>
  <si>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</si>
  <si>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</si>
  <si>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</si>
  <si>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</si>
  <si>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</si>
  <si>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</si>
  <si>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</si>
  <si>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</si>
  <si>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</si>
  <si>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6300</t>
  </si>
  <si>
    <t>Dotacja celowa otrzymana z tytułu pomocy finansowej udzielanej między jednostkami samorządu terytorialnego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</si>
  <si>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</si>
  <si>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</si>
  <si>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</si>
  <si>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</si>
  <si>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</si>
  <si>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</si>
  <si>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</si>
  <si>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</si>
  <si>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</si>
  <si>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</si>
  <si>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</si>
  <si>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</si>
  <si>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</si>
  <si>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</si>
  <si>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</si>
  <si>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</si>
  <si>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</si>
  <si>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</si>
  <si>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</si>
  <si>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</si>
  <si>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</si>
  <si>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</si>
  <si>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</si>
  <si>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</si>
  <si>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</si>
  <si>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</si>
  <si>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</si>
  <si>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</si>
  <si>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</si>
  <si>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</si>
  <si>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</si>
  <si>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</si>
  <si>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</si>
  <si>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</si>
  <si>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</si>
  <si>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</si>
  <si>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BeSTia</t>
  </si>
  <si>
    <t>0360</t>
  </si>
  <si>
    <t>Wpływy z podatku od spadków i darowizn</t>
  </si>
  <si>
    <t>0370</t>
  </si>
  <si>
    <t>Wpływy z opłaty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</si>
  <si>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</si>
  <si>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</si>
  <si>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</si>
  <si>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</si>
  <si>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</si>
  <si>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</si>
  <si>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</si>
  <si>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</si>
  <si>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</si>
  <si>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</si>
  <si>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</si>
  <si>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</si>
  <si>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</si>
  <si>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</si>
  <si>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</si>
  <si>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</si>
  <si>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</si>
  <si>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</si>
  <si>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</si>
  <si>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</si>
  <si>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</si>
  <si>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</si>
  <si>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</si>
  <si>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</si>
  <si>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</si>
  <si>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</si>
  <si>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</si>
  <si>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</si>
  <si>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Wpływy z pozostałych odsetek</t>
  </si>
  <si>
    <t>801</t>
  </si>
  <si>
    <t>Oświata i wychowanie</t>
  </si>
  <si>
    <t>80101</t>
  </si>
  <si>
    <t>Szkoły podstawowe</t>
  </si>
  <si>
    <t>0690</t>
  </si>
  <si>
    <t>Wpływy z różnych opłat</t>
  </si>
  <si>
    <t>0970</t>
  </si>
  <si>
    <t>Wpływy z różnych dochodów</t>
  </si>
  <si>
    <t>80104</t>
  </si>
  <si>
    <t xml:space="preserve">Przedszkola </t>
  </si>
  <si>
    <t>0660</t>
  </si>
  <si>
    <t>Wpływy z opłat za korzystanie z wychowania przedszkolnego</t>
  </si>
  <si>
    <t>0830</t>
  </si>
  <si>
    <t>Wpływy z usług</t>
  </si>
  <si>
    <t>2030</t>
  </si>
  <si>
    <t>Dotacje celowe otrzymane z budżetu państwa na realizację własnych zadań bieżących gmin (związków gmin, związków powiatowo-gminnych)</t>
  </si>
  <si>
    <t>2310</t>
  </si>
  <si>
    <t>Dotacje celowe otrzymane z gminy na zadania bieżące realizowane na podstawie porozumień (umów) między jednostkami samorządu terytorialnego</t>
  </si>
  <si>
    <t>80110</t>
  </si>
  <si>
    <t>Gimnazja</t>
  </si>
  <si>
    <t>852</t>
  </si>
  <si>
    <t>Pomoc społeczna</t>
  </si>
  <si>
    <t>85202</t>
  </si>
  <si>
    <t>Domy pomocy społecznej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</si>
  <si>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</si>
  <si>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</si>
  <si>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</si>
  <si>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</si>
  <si>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</si>
  <si>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</si>
  <si>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</si>
  <si>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</si>
  <si>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</si>
  <si>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</si>
  <si>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</si>
  <si>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</si>
  <si>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</si>
  <si>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</si>
  <si>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</si>
  <si>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</si>
  <si>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</si>
  <si>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</si>
  <si>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</si>
  <si>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</si>
  <si>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</si>
  <si>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</si>
  <si>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</si>
  <si>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</si>
  <si>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</si>
  <si>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</si>
  <si>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</si>
  <si>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</si>
  <si>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</si>
  <si>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92109</t>
  </si>
  <si>
    <t>Domy i ośrodki kultury, świetlice i kluby</t>
  </si>
  <si>
    <t>Razem:</t>
  </si>
  <si>
    <t xml:space="preserve">§ </t>
  </si>
  <si>
    <t>plan</t>
  </si>
  <si>
    <t>% wyk.</t>
  </si>
  <si>
    <t>0</t>
  </si>
  <si>
    <t>0,00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</si>
  <si>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</si>
  <si>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</si>
  <si>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   DOCHODY - wykonanie na 30.06.2017 r.</t>
  </si>
  <si>
    <t>wykonanie na 30.06.2017</t>
  </si>
  <si>
    <t>851</t>
  </si>
  <si>
    <t>85154</t>
  </si>
  <si>
    <t>Ochrona zdrowia</t>
  </si>
  <si>
    <t xml:space="preserve">Przeciwdziałanie alkoholizmowi </t>
  </si>
  <si>
    <t>855</t>
  </si>
  <si>
    <t>85501</t>
  </si>
  <si>
    <t>0940</t>
  </si>
  <si>
    <t>85502</t>
  </si>
  <si>
    <t>85503</t>
  </si>
  <si>
    <t>92195</t>
  </si>
  <si>
    <t>75085</t>
  </si>
  <si>
    <t xml:space="preserve">Wspólna obsługa Jednostek Samorządu Terytorialnego </t>
  </si>
  <si>
    <t xml:space="preserve">Wpływy z usług </t>
  </si>
  <si>
    <t>0590</t>
  </si>
  <si>
    <t xml:space="preserve">Wpływy z rozliczeń/zwrotów z lat ubiegłych </t>
  </si>
  <si>
    <t xml:space="preserve">Wpływy z opłat za koncesje i lecencje </t>
  </si>
  <si>
    <t>80103</t>
  </si>
  <si>
    <t>0610</t>
  </si>
  <si>
    <t>80148</t>
  </si>
  <si>
    <t>0670</t>
  </si>
  <si>
    <t xml:space="preserve">Oddziały przedszkolne w szkołach podstawowych </t>
  </si>
  <si>
    <t>Wpływy z opłat za korzystanie z wyżywienia w jednostkach realizujących zadania z zakresu wychowania przedszkolnego</t>
  </si>
  <si>
    <t>Stołówki szkolne i przedszkolne</t>
  </si>
  <si>
    <t>Wpływy z opłat egzaminacyjnych oraz opłat za wydawanie świadectw, dyplomów, zaświadczeń, certyfikatów i ich duplikatów</t>
  </si>
  <si>
    <t>85230</t>
  </si>
  <si>
    <t xml:space="preserve">Pomoc w zakresie dożywiania </t>
  </si>
  <si>
    <t>Rodzina</t>
  </si>
  <si>
    <t xml:space="preserve">Świadczenia rodzinne, świadczenie z funduszu alimentacyjnego oraz składki na ubezpieczenie emerytalne i rentowe z ubezpieczenia społecznego </t>
  </si>
  <si>
    <t xml:space="preserve">Karta dużej rodziny </t>
  </si>
  <si>
    <t>Zał.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</si>
</sst>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sz val="10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8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25"/>
      <name val="Arial"/>
      <family val="0"/>
    </font>
    <font>
      <sz val="10"/>
      <color indexed="53"/>
      <name val="Arial"/>
      <family val="2"/>
    </font>
    <font>
      <b/>
      <sz val="8.25"/>
      <name val="Arial"/>
      <family val="2"/>
    </font>
    <font>
      <sz val="8.25"/>
      <color indexed="14"/>
      <name val="Arial"/>
      <family val="0"/>
    </font>
    <font>
      <sz val="12"/>
      <color indexed="14"/>
      <name val="Arial"/>
      <family val="0"/>
    </font>
    <font>
      <b/>
      <sz val="8.25"/>
      <color indexed="14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6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5" fillId="3" borderId="2" xfId="0" applyAlignment="1">
      <alignment horizontal="center" vertical="center" wrapText="1"/>
    </xf>
    <xf numFmtId="49" fontId="2" fillId="3" borderId="2" xfId="0" applyAlignment="1">
      <alignment horizontal="center" vertical="center" wrapText="1"/>
    </xf>
    <xf numFmtId="49" fontId="5" fillId="3" borderId="2" xfId="0" applyAlignment="1">
      <alignment horizontal="left" vertical="center" wrapText="1"/>
    </xf>
    <xf numFmtId="49" fontId="5" fillId="2" borderId="1" xfId="0" applyAlignment="1">
      <alignment horizontal="center" vertical="center" wrapText="1"/>
    </xf>
    <xf numFmtId="49" fontId="5" fillId="2" borderId="2" xfId="0" applyAlignment="1">
      <alignment horizontal="center" vertical="center" wrapText="1"/>
    </xf>
    <xf numFmtId="49" fontId="5" fillId="2" borderId="2" xfId="0" applyAlignment="1">
      <alignment horizontal="left" vertical="center" wrapText="1"/>
    </xf>
    <xf numFmtId="49" fontId="4" fillId="2" borderId="2" xfId="0" applyFont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" fillId="2" borderId="4" xfId="0" applyBorder="1" applyAlignment="1">
      <alignment horizontal="left" vertical="top" wrapText="1"/>
    </xf>
    <xf numFmtId="49" fontId="1" fillId="2" borderId="5" xfId="0" applyBorder="1" applyAlignment="1">
      <alignment horizontal="left" vertical="top" wrapText="1"/>
    </xf>
    <xf numFmtId="49" fontId="2" fillId="2" borderId="6" xfId="0" applyBorder="1" applyAlignment="1">
      <alignment horizontal="center" vertical="center" wrapText="1"/>
    </xf>
    <xf numFmtId="49" fontId="2" fillId="2" borderId="7" xfId="0" applyBorder="1" applyAlignment="1">
      <alignment horizontal="center" vertical="center" wrapText="1"/>
    </xf>
    <xf numFmtId="0" fontId="1" fillId="0" borderId="6" xfId="0" applyNumberFormat="1" applyFill="1" applyBorder="1" applyAlignment="1" applyProtection="1">
      <alignment horizontal="left"/>
      <protection locked="0"/>
    </xf>
    <xf numFmtId="49" fontId="4" fillId="2" borderId="8" xfId="0" applyBorder="1" applyAlignment="1">
      <alignment horizontal="right" vertical="center" wrapText="1"/>
    </xf>
    <xf numFmtId="49" fontId="4" fillId="2" borderId="7" xfId="0" applyBorder="1" applyAlignment="1">
      <alignment horizontal="right" vertical="center" wrapText="1"/>
    </xf>
    <xf numFmtId="49" fontId="4" fillId="2" borderId="9" xfId="0" applyBorder="1" applyAlignment="1">
      <alignment horizontal="right" vertical="center" wrapText="1"/>
    </xf>
    <xf numFmtId="49" fontId="0" fillId="2" borderId="0" xfId="0" applyBorder="1" applyAlignment="1">
      <alignment horizontal="center" vertical="center" wrapText="1"/>
    </xf>
    <xf numFmtId="49" fontId="0" fillId="2" borderId="0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Border="1" applyAlignment="1">
      <alignment horizontal="center" vertical="center" wrapText="1"/>
    </xf>
    <xf numFmtId="49" fontId="0" fillId="2" borderId="0" xfId="0" applyBorder="1" applyAlignment="1">
      <alignment horizontal="center" vertical="center" wrapText="1"/>
    </xf>
    <xf numFmtId="10" fontId="9" fillId="0" borderId="3" xfId="0" applyNumberFormat="1" applyFont="1" applyFill="1" applyBorder="1" applyAlignment="1" applyProtection="1">
      <alignment horizontal="right" vertical="center"/>
      <protection locked="0"/>
    </xf>
    <xf numFmtId="10" fontId="9" fillId="4" borderId="3" xfId="0" applyNumberFormat="1" applyFont="1" applyFill="1" applyBorder="1" applyAlignment="1" applyProtection="1">
      <alignment horizontal="right" vertical="center"/>
      <protection locked="0"/>
    </xf>
    <xf numFmtId="10" fontId="10" fillId="4" borderId="3" xfId="0" applyNumberFormat="1" applyFont="1" applyFill="1" applyBorder="1" applyAlignment="1" applyProtection="1">
      <alignment horizontal="right" vertical="center"/>
      <protection locked="0"/>
    </xf>
    <xf numFmtId="10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1" fillId="5" borderId="2" xfId="0" applyFont="1" applyAlignment="1">
      <alignment horizontal="center" vertical="center" wrapText="1"/>
    </xf>
    <xf numFmtId="49" fontId="11" fillId="5" borderId="2" xfId="0" applyFont="1" applyAlignment="1">
      <alignment horizontal="left" vertical="center" wrapText="1"/>
    </xf>
    <xf numFmtId="4" fontId="10" fillId="4" borderId="3" xfId="0" applyNumberFormat="1" applyFont="1" applyFill="1" applyBorder="1" applyAlignment="1" applyProtection="1">
      <alignment horizontal="right" vertical="center"/>
      <protection locked="0"/>
    </xf>
    <xf numFmtId="4" fontId="9" fillId="4" borderId="3" xfId="0" applyNumberFormat="1" applyFont="1" applyFill="1" applyBorder="1" applyAlignment="1" applyProtection="1">
      <alignment horizontal="right" vertical="center"/>
      <protection locked="0"/>
    </xf>
    <xf numFmtId="4" fontId="12" fillId="0" borderId="3" xfId="0" applyNumberFormat="1" applyFont="1" applyFill="1" applyBorder="1" applyAlignment="1" applyProtection="1">
      <alignment horizontal="right" vertical="center"/>
      <protection locked="0"/>
    </xf>
    <xf numFmtId="4" fontId="12" fillId="4" borderId="3" xfId="0" applyNumberFormat="1" applyFont="1" applyFill="1" applyBorder="1" applyAlignment="1" applyProtection="1">
      <alignment horizontal="right" vertical="center"/>
      <protection locked="0"/>
    </xf>
    <xf numFmtId="4" fontId="13" fillId="4" borderId="3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3" xfId="0" applyNumberFormat="1" applyFont="1" applyFill="1" applyBorder="1" applyAlignment="1" applyProtection="1">
      <alignment horizontal="right" vertical="center"/>
      <protection locked="0"/>
    </xf>
    <xf numFmtId="49" fontId="5" fillId="2" borderId="2" xfId="0" applyFont="1" applyAlignment="1">
      <alignment horizontal="center" vertical="center" wrapText="1"/>
    </xf>
    <xf numFmtId="49" fontId="14" fillId="2" borderId="2" xfId="0" applyFont="1" applyAlignment="1">
      <alignment horizontal="center" vertical="center" wrapText="1"/>
    </xf>
    <xf numFmtId="49" fontId="14" fillId="2" borderId="2" xfId="0" applyFont="1" applyAlignment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9" fontId="14" fillId="2" borderId="10" xfId="0" applyFont="1" applyBorder="1" applyAlignment="1">
      <alignment horizontal="center" vertical="center" wrapText="1"/>
    </xf>
    <xf numFmtId="49" fontId="14" fillId="2" borderId="1" xfId="0" applyFont="1" applyAlignment="1">
      <alignment horizontal="center" vertical="center" wrapText="1"/>
    </xf>
    <xf numFmtId="49" fontId="14" fillId="5" borderId="3" xfId="0" applyFont="1" applyFill="1" applyBorder="1" applyAlignment="1">
      <alignment horizontal="center" vertical="center" wrapText="1"/>
    </xf>
    <xf numFmtId="49" fontId="14" fillId="5" borderId="9" xfId="0" applyFont="1" applyFill="1" applyBorder="1" applyAlignment="1">
      <alignment horizontal="center" vertical="center" wrapText="1"/>
    </xf>
    <xf numFmtId="49" fontId="14" fillId="5" borderId="2" xfId="0" applyFont="1" applyFill="1" applyAlignment="1">
      <alignment horizontal="left" vertical="center" wrapText="1"/>
    </xf>
    <xf numFmtId="49" fontId="5" fillId="2" borderId="2" xfId="0" applyFont="1" applyAlignment="1">
      <alignment horizontal="left" vertical="center" wrapText="1"/>
    </xf>
    <xf numFmtId="49" fontId="14" fillId="2" borderId="1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1" fillId="2" borderId="5" xfId="0" applyNumberFormat="1" applyBorder="1" applyAlignment="1">
      <alignment horizontal="left" vertical="top" wrapText="1"/>
    </xf>
    <xf numFmtId="4" fontId="6" fillId="2" borderId="8" xfId="0" applyNumberFormat="1" applyFont="1" applyBorder="1" applyAlignment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9" fontId="5" fillId="3" borderId="2" xfId="0" applyFont="1" applyAlignment="1">
      <alignment horizontal="center" vertical="center" wrapText="1"/>
    </xf>
    <xf numFmtId="49" fontId="5" fillId="3" borderId="2" xfId="0" applyFont="1" applyAlignment="1">
      <alignment horizontal="left" vertical="center" wrapText="1"/>
    </xf>
    <xf numFmtId="49" fontId="2" fillId="2" borderId="12" xfId="0" applyBorder="1" applyAlignment="1">
      <alignment horizontal="center" vertical="center" wrapText="1"/>
    </xf>
    <xf numFmtId="49" fontId="2" fillId="3" borderId="13" xfId="0" applyBorder="1" applyAlignment="1">
      <alignment horizontal="center" vertical="center" wrapText="1"/>
    </xf>
    <xf numFmtId="49" fontId="5" fillId="2" borderId="3" xfId="0" applyFont="1" applyBorder="1" applyAlignment="1">
      <alignment horizontal="center" vertical="center" wrapText="1"/>
    </xf>
    <xf numFmtId="4" fontId="14" fillId="2" borderId="8" xfId="0" applyNumberFormat="1" applyFont="1" applyBorder="1" applyAlignment="1">
      <alignment horizontal="right" vertical="center" wrapText="1"/>
    </xf>
    <xf numFmtId="4" fontId="14" fillId="3" borderId="8" xfId="0" applyNumberFormat="1" applyFont="1" applyBorder="1" applyAlignment="1">
      <alignment horizontal="right" vertical="center" wrapText="1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" fontId="14" fillId="5" borderId="8" xfId="0" applyNumberFormat="1" applyFont="1" applyFill="1" applyBorder="1" applyAlignment="1">
      <alignment horizontal="right" vertical="center" wrapText="1"/>
    </xf>
    <xf numFmtId="10" fontId="9" fillId="4" borderId="3" xfId="0" applyNumberFormat="1" applyFont="1" applyFill="1" applyBorder="1" applyAlignment="1" applyProtection="1">
      <alignment horizontal="right" vertical="center"/>
      <protection locked="0"/>
    </xf>
    <xf numFmtId="10" fontId="9" fillId="0" borderId="3" xfId="0" applyNumberFormat="1" applyFont="1" applyFill="1" applyBorder="1" applyAlignment="1" applyProtection="1">
      <alignment horizontal="right" vertical="center"/>
      <protection locked="0"/>
    </xf>
    <xf numFmtId="4" fontId="14" fillId="2" borderId="0" xfId="0" applyNumberFormat="1" applyFont="1" applyBorder="1" applyAlignment="1">
      <alignment horizontal="right" vertical="center" wrapText="1"/>
    </xf>
    <xf numFmtId="4" fontId="14" fillId="2" borderId="14" xfId="0" applyNumberFormat="1" applyFont="1" applyBorder="1" applyAlignment="1">
      <alignment horizontal="right" vertical="center" wrapText="1"/>
    </xf>
    <xf numFmtId="4" fontId="14" fillId="2" borderId="3" xfId="0" applyNumberFormat="1" applyFont="1" applyBorder="1" applyAlignment="1">
      <alignment horizontal="right" vertical="center" wrapText="1"/>
    </xf>
    <xf numFmtId="49" fontId="17" fillId="0" borderId="8" xfId="0" applyFont="1" applyFill="1" applyBorder="1" applyAlignment="1">
      <alignment horizontal="center" vertical="center" wrapText="1"/>
    </xf>
    <xf numFmtId="49" fontId="18" fillId="3" borderId="2" xfId="0" applyFont="1" applyAlignment="1">
      <alignment horizontal="center" vertical="center" wrapText="1"/>
    </xf>
    <xf numFmtId="49" fontId="17" fillId="2" borderId="1" xfId="0" applyFont="1" applyAlignment="1">
      <alignment horizontal="center" vertical="center" wrapText="1"/>
    </xf>
    <xf numFmtId="49" fontId="19" fillId="5" borderId="2" xfId="0" applyFont="1" applyAlignment="1">
      <alignment horizontal="center" vertical="center" wrapText="1"/>
    </xf>
    <xf numFmtId="49" fontId="18" fillId="2" borderId="1" xfId="0" applyFont="1" applyAlignment="1">
      <alignment horizontal="center" vertical="center" wrapText="1"/>
    </xf>
    <xf numFmtId="49" fontId="18" fillId="3" borderId="2" xfId="0" applyFont="1" applyAlignment="1">
      <alignment horizontal="center" vertical="center" wrapText="1"/>
    </xf>
    <xf numFmtId="49" fontId="17" fillId="2" borderId="1" xfId="0" applyFont="1" applyAlignment="1">
      <alignment horizontal="center" vertical="center" wrapText="1"/>
    </xf>
    <xf numFmtId="49" fontId="5" fillId="2" borderId="8" xfId="0" applyFont="1" applyBorder="1" applyAlignment="1">
      <alignment horizontal="left" vertical="center" wrapText="1"/>
    </xf>
    <xf numFmtId="49" fontId="2" fillId="2" borderId="11" xfId="0" applyBorder="1" applyAlignment="1">
      <alignment horizontal="center" vertical="center" wrapText="1"/>
    </xf>
    <xf numFmtId="49" fontId="5" fillId="3" borderId="13" xfId="0" applyBorder="1" applyAlignment="1">
      <alignment horizontal="center" vertical="center" wrapText="1"/>
    </xf>
    <xf numFmtId="49" fontId="5" fillId="3" borderId="13" xfId="0" applyBorder="1" applyAlignment="1">
      <alignment horizontal="left" vertical="center" wrapText="1"/>
    </xf>
    <xf numFmtId="4" fontId="9" fillId="4" borderId="15" xfId="0" applyNumberFormat="1" applyFont="1" applyFill="1" applyBorder="1" applyAlignment="1" applyProtection="1">
      <alignment horizontal="right" vertical="center"/>
      <protection locked="0"/>
    </xf>
    <xf numFmtId="10" fontId="9" fillId="4" borderId="15" xfId="0" applyNumberFormat="1" applyFont="1" applyFill="1" applyBorder="1" applyAlignment="1" applyProtection="1">
      <alignment horizontal="right" vertical="center"/>
      <protection locked="0"/>
    </xf>
    <xf numFmtId="49" fontId="5" fillId="2" borderId="10" xfId="0" applyBorder="1" applyAlignment="1">
      <alignment horizontal="center" vertical="center" wrapText="1"/>
    </xf>
    <xf numFmtId="49" fontId="5" fillId="2" borderId="16" xfId="0" applyBorder="1" applyAlignment="1">
      <alignment horizontal="center" vertical="center" wrapText="1"/>
    </xf>
    <xf numFmtId="49" fontId="5" fillId="2" borderId="16" xfId="0" applyBorder="1" applyAlignment="1">
      <alignment horizontal="left" vertical="center" wrapText="1"/>
    </xf>
    <xf numFmtId="4" fontId="14" fillId="2" borderId="17" xfId="0" applyNumberFormat="1" applyFont="1" applyBorder="1" applyAlignment="1">
      <alignment horizontal="right" vertical="center" wrapText="1"/>
    </xf>
    <xf numFmtId="4" fontId="9" fillId="0" borderId="18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Fill="1" applyBorder="1" applyAlignment="1">
      <alignment horizontal="center" vertical="center" wrapText="1"/>
    </xf>
    <xf numFmtId="49" fontId="12" fillId="0" borderId="3" xfId="0" applyFont="1" applyFill="1" applyBorder="1" applyAlignment="1">
      <alignment horizontal="left" vertical="center" wrapText="1"/>
    </xf>
    <xf numFmtId="49" fontId="14" fillId="2" borderId="2" xfId="0" applyFont="1" applyAlignment="1">
      <alignment horizontal="center" vertical="center" wrapText="1"/>
    </xf>
    <xf numFmtId="49" fontId="14" fillId="2" borderId="3" xfId="0" applyFont="1" applyBorder="1" applyAlignment="1">
      <alignment horizontal="center" vertical="center" wrapText="1"/>
    </xf>
    <xf numFmtId="49" fontId="9" fillId="0" borderId="3" xfId="0" applyFont="1" applyFill="1" applyBorder="1" applyAlignment="1">
      <alignment horizontal="center" vertical="center" wrapText="1"/>
    </xf>
    <xf numFmtId="49" fontId="14" fillId="3" borderId="2" xfId="0" applyFont="1" applyAlignment="1">
      <alignment horizontal="center" vertical="center" wrapText="1"/>
    </xf>
    <xf numFmtId="49" fontId="16" fillId="5" borderId="2" xfId="0" applyFont="1" applyAlignment="1">
      <alignment horizontal="center" vertical="center" wrapText="1"/>
    </xf>
    <xf numFmtId="49" fontId="20" fillId="2" borderId="1" xfId="0" applyFont="1" applyAlignment="1">
      <alignment horizontal="center" vertical="center" wrapText="1"/>
    </xf>
    <xf numFmtId="49" fontId="14" fillId="3" borderId="2" xfId="0" applyFont="1" applyAlignment="1">
      <alignment horizontal="center" vertical="center" wrapText="1"/>
    </xf>
    <xf numFmtId="49" fontId="14" fillId="2" borderId="1" xfId="0" applyFont="1" applyAlignment="1">
      <alignment horizontal="center" vertical="center" wrapText="1"/>
    </xf>
    <xf numFmtId="49" fontId="5" fillId="0" borderId="14" xfId="0" applyFill="1" applyBorder="1" applyAlignment="1">
      <alignment horizontal="center" vertical="center" wrapText="1"/>
    </xf>
    <xf numFmtId="49" fontId="5" fillId="2" borderId="15" xfId="0" applyBorder="1" applyAlignment="1">
      <alignment horizontal="center" vertical="center" wrapText="1"/>
    </xf>
    <xf numFmtId="49" fontId="5" fillId="2" borderId="19" xfId="0" applyBorder="1" applyAlignment="1">
      <alignment horizontal="left" vertical="center" wrapText="1"/>
    </xf>
    <xf numFmtId="49" fontId="18" fillId="3" borderId="20" xfId="0" applyFont="1" applyBorder="1" applyAlignment="1">
      <alignment horizontal="center" vertical="center" wrapText="1"/>
    </xf>
    <xf numFmtId="49" fontId="5" fillId="3" borderId="16" xfId="0" applyFont="1" applyBorder="1" applyAlignment="1">
      <alignment horizontal="left" vertical="center" wrapText="1"/>
    </xf>
    <xf numFmtId="49" fontId="14" fillId="3" borderId="16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showGridLines="0" tabSelected="1" workbookViewId="0" topLeftCell="A28">
      <selection activeCell="G1" sqref="G1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9.16015625" style="0" customWidth="1"/>
    <col min="4" max="4" width="10.66015625" style="0" customWidth="1"/>
    <col min="5" max="5" width="49.66015625" style="0" customWidth="1"/>
    <col min="6" max="6" width="15.33203125" style="56" customWidth="1"/>
    <col min="7" max="7" width="14.5" style="0" customWidth="1"/>
    <col min="8" max="8" width="11.16015625" style="0" customWidth="1"/>
  </cols>
  <sheetData>
    <row r="1" spans="1:7" ht="21" customHeight="1">
      <c r="A1" s="13" t="s">
        <v>154</v>
      </c>
      <c r="B1" s="13"/>
      <c r="C1" s="13"/>
      <c r="D1" s="13"/>
      <c r="E1" s="13"/>
      <c r="F1" s="52"/>
      <c r="G1" s="12" t="s">
        <v>185</v>
      </c>
    </row>
    <row r="2" spans="2:6" ht="17.25" customHeight="1">
      <c r="B2" s="14"/>
      <c r="C2" s="15"/>
      <c r="D2" s="15"/>
      <c r="E2" s="15"/>
      <c r="F2" s="53"/>
    </row>
    <row r="3" spans="2:8" ht="32.25" customHeight="1">
      <c r="B3" s="9" t="s">
        <v>0</v>
      </c>
      <c r="C3" s="9" t="s">
        <v>1</v>
      </c>
      <c r="D3" s="8" t="s">
        <v>147</v>
      </c>
      <c r="E3" s="9" t="s">
        <v>2</v>
      </c>
      <c r="F3" s="54" t="s">
        <v>148</v>
      </c>
      <c r="G3" s="10" t="s">
        <v>155</v>
      </c>
      <c r="H3" s="11" t="s">
        <v>149</v>
      </c>
    </row>
    <row r="4" spans="2:8" s="13" customFormat="1" ht="21.75" customHeight="1">
      <c r="B4" s="31" t="s">
        <v>3</v>
      </c>
      <c r="C4" s="31"/>
      <c r="D4" s="31"/>
      <c r="E4" s="32" t="s">
        <v>4</v>
      </c>
      <c r="F4" s="33">
        <f>F5</f>
        <v>518595.59</v>
      </c>
      <c r="G4" s="33">
        <f>G5</f>
        <v>518595.59</v>
      </c>
      <c r="H4" s="29">
        <f>G4/F4</f>
        <v>1</v>
      </c>
    </row>
    <row r="5" spans="2:8" ht="16.5" customHeight="1">
      <c r="B5" s="1"/>
      <c r="C5" s="2" t="s">
        <v>7</v>
      </c>
      <c r="D5" s="3"/>
      <c r="E5" s="4" t="s">
        <v>8</v>
      </c>
      <c r="F5" s="64">
        <f>F6</f>
        <v>518595.59</v>
      </c>
      <c r="G5" s="36">
        <f>G6</f>
        <v>518595.59</v>
      </c>
      <c r="H5" s="28">
        <f aca="true" t="shared" si="0" ref="H5:H80">G5/F5</f>
        <v>1</v>
      </c>
    </row>
    <row r="6" spans="2:8" ht="48.75" customHeight="1">
      <c r="B6" s="5"/>
      <c r="C6" s="5"/>
      <c r="D6" s="6" t="s">
        <v>9</v>
      </c>
      <c r="E6" s="7" t="s">
        <v>10</v>
      </c>
      <c r="F6" s="63">
        <v>518595.59</v>
      </c>
      <c r="G6" s="35">
        <v>518595.59</v>
      </c>
      <c r="H6" s="27">
        <f t="shared" si="0"/>
        <v>1</v>
      </c>
    </row>
    <row r="7" spans="2:8" s="13" customFormat="1" ht="16.5" customHeight="1">
      <c r="B7" s="31" t="s">
        <v>11</v>
      </c>
      <c r="C7" s="31"/>
      <c r="D7" s="31"/>
      <c r="E7" s="32" t="s">
        <v>12</v>
      </c>
      <c r="F7" s="37">
        <f>F8</f>
        <v>2630</v>
      </c>
      <c r="G7" s="37">
        <f>G8</f>
        <v>4476.68</v>
      </c>
      <c r="H7" s="29">
        <f t="shared" si="0"/>
        <v>1.7021596958174907</v>
      </c>
    </row>
    <row r="8" spans="2:8" ht="16.5" customHeight="1">
      <c r="B8" s="1"/>
      <c r="C8" s="2" t="s">
        <v>13</v>
      </c>
      <c r="D8" s="3"/>
      <c r="E8" s="4" t="s">
        <v>14</v>
      </c>
      <c r="F8" s="64">
        <f>F9</f>
        <v>2630</v>
      </c>
      <c r="G8" s="36">
        <f>G9</f>
        <v>4476.68</v>
      </c>
      <c r="H8" s="28">
        <f t="shared" si="0"/>
        <v>1.7021596958174907</v>
      </c>
    </row>
    <row r="9" spans="2:8" ht="49.5" customHeight="1">
      <c r="B9" s="5"/>
      <c r="C9" s="5"/>
      <c r="D9" s="6" t="s">
        <v>5</v>
      </c>
      <c r="E9" s="7" t="s">
        <v>6</v>
      </c>
      <c r="F9" s="63">
        <v>2630</v>
      </c>
      <c r="G9" s="35">
        <v>4476.68</v>
      </c>
      <c r="H9" s="27">
        <f t="shared" si="0"/>
        <v>1.7021596958174907</v>
      </c>
    </row>
    <row r="10" spans="2:8" s="13" customFormat="1" ht="16.5" customHeight="1">
      <c r="B10" s="31" t="s">
        <v>15</v>
      </c>
      <c r="C10" s="31"/>
      <c r="D10" s="31"/>
      <c r="E10" s="32" t="s">
        <v>16</v>
      </c>
      <c r="F10" s="37">
        <f>F11</f>
        <v>116250</v>
      </c>
      <c r="G10" s="37">
        <f>G11</f>
        <v>0</v>
      </c>
      <c r="H10" s="29">
        <f t="shared" si="0"/>
        <v>0</v>
      </c>
    </row>
    <row r="11" spans="2:8" ht="16.5" customHeight="1">
      <c r="B11" s="1"/>
      <c r="C11" s="2" t="s">
        <v>17</v>
      </c>
      <c r="D11" s="3"/>
      <c r="E11" s="4" t="s">
        <v>18</v>
      </c>
      <c r="F11" s="64">
        <f>F12</f>
        <v>116250</v>
      </c>
      <c r="G11" s="36">
        <v>0</v>
      </c>
      <c r="H11" s="28">
        <f t="shared" si="0"/>
        <v>0</v>
      </c>
    </row>
    <row r="12" spans="2:8" ht="52.5" customHeight="1">
      <c r="B12" s="5"/>
      <c r="C12" s="5"/>
      <c r="D12" s="6" t="s">
        <v>19</v>
      </c>
      <c r="E12" s="7" t="s">
        <v>20</v>
      </c>
      <c r="F12" s="63">
        <v>116250</v>
      </c>
      <c r="G12" s="35">
        <v>0</v>
      </c>
      <c r="H12" s="27">
        <f t="shared" si="0"/>
        <v>0</v>
      </c>
    </row>
    <row r="13" spans="2:8" s="13" customFormat="1" ht="16.5" customHeight="1">
      <c r="B13" s="31" t="s">
        <v>21</v>
      </c>
      <c r="C13" s="31"/>
      <c r="D13" s="31"/>
      <c r="E13" s="32" t="s">
        <v>22</v>
      </c>
      <c r="F13" s="37">
        <f>F14</f>
        <v>88360</v>
      </c>
      <c r="G13" s="37">
        <f>G14</f>
        <v>81206.98000000001</v>
      </c>
      <c r="H13" s="29">
        <f t="shared" si="0"/>
        <v>0.9190468537799911</v>
      </c>
    </row>
    <row r="14" spans="2:8" ht="16.5" customHeight="1">
      <c r="B14" s="1"/>
      <c r="C14" s="2" t="s">
        <v>23</v>
      </c>
      <c r="D14" s="3"/>
      <c r="E14" s="4" t="s">
        <v>24</v>
      </c>
      <c r="F14" s="64">
        <f>F15+F16+F17</f>
        <v>88360</v>
      </c>
      <c r="G14" s="36">
        <f>G15+G16+G17</f>
        <v>81206.98000000001</v>
      </c>
      <c r="H14" s="28">
        <f t="shared" si="0"/>
        <v>0.9190468537799911</v>
      </c>
    </row>
    <row r="15" spans="2:8" ht="53.25" customHeight="1">
      <c r="B15" s="5"/>
      <c r="C15" s="5"/>
      <c r="D15" s="6" t="s">
        <v>5</v>
      </c>
      <c r="E15" s="7" t="s">
        <v>6</v>
      </c>
      <c r="F15" s="63">
        <v>78400</v>
      </c>
      <c r="G15" s="65">
        <v>76179.05</v>
      </c>
      <c r="H15" s="27">
        <f t="shared" si="0"/>
        <v>0.971671556122449</v>
      </c>
    </row>
    <row r="16" spans="2:8" ht="31.5" customHeight="1">
      <c r="B16" s="5"/>
      <c r="C16" s="5"/>
      <c r="D16" s="6" t="s">
        <v>25</v>
      </c>
      <c r="E16" s="7" t="s">
        <v>26</v>
      </c>
      <c r="F16" s="63">
        <v>9960</v>
      </c>
      <c r="G16" s="65">
        <v>4981.38</v>
      </c>
      <c r="H16" s="27">
        <f t="shared" si="0"/>
        <v>0.5001385542168675</v>
      </c>
    </row>
    <row r="17" spans="2:8" ht="31.5" customHeight="1">
      <c r="B17" s="5"/>
      <c r="C17" s="5"/>
      <c r="D17" s="40" t="s">
        <v>89</v>
      </c>
      <c r="E17" s="7" t="s">
        <v>90</v>
      </c>
      <c r="F17" s="63" t="s">
        <v>151</v>
      </c>
      <c r="G17" s="65">
        <v>46.55</v>
      </c>
      <c r="H17" s="27">
        <v>0</v>
      </c>
    </row>
    <row r="18" spans="2:8" s="13" customFormat="1" ht="16.5" customHeight="1">
      <c r="B18" s="31" t="s">
        <v>27</v>
      </c>
      <c r="C18" s="31"/>
      <c r="D18" s="31"/>
      <c r="E18" s="32" t="s">
        <v>28</v>
      </c>
      <c r="F18" s="37">
        <f>F19+F21</f>
        <v>94119</v>
      </c>
      <c r="G18" s="37">
        <f>G19+G21</f>
        <v>47171.89</v>
      </c>
      <c r="H18" s="29">
        <f t="shared" si="0"/>
        <v>0.5011941265844303</v>
      </c>
    </row>
    <row r="19" spans="2:8" ht="16.5" customHeight="1">
      <c r="B19" s="1"/>
      <c r="C19" s="2" t="s">
        <v>29</v>
      </c>
      <c r="D19" s="3"/>
      <c r="E19" s="4" t="s">
        <v>30</v>
      </c>
      <c r="F19" s="64">
        <f>F20</f>
        <v>79139</v>
      </c>
      <c r="G19" s="34">
        <f>G20</f>
        <v>39522</v>
      </c>
      <c r="H19" s="28">
        <f t="shared" si="0"/>
        <v>0.49939979024248476</v>
      </c>
    </row>
    <row r="20" spans="2:8" ht="54.75" customHeight="1">
      <c r="B20" s="5"/>
      <c r="C20" s="5"/>
      <c r="D20" s="6" t="s">
        <v>9</v>
      </c>
      <c r="E20" s="7" t="s">
        <v>10</v>
      </c>
      <c r="F20" s="63">
        <v>79139</v>
      </c>
      <c r="G20" s="65">
        <v>39522</v>
      </c>
      <c r="H20" s="27">
        <f t="shared" si="0"/>
        <v>0.49939979024248476</v>
      </c>
    </row>
    <row r="21" spans="2:8" s="51" customFormat="1" ht="12.75">
      <c r="B21" s="50"/>
      <c r="C21" s="46" t="s">
        <v>166</v>
      </c>
      <c r="D21" s="47"/>
      <c r="E21" s="48" t="s">
        <v>167</v>
      </c>
      <c r="F21" s="66">
        <f>F22+F23+F24</f>
        <v>14980</v>
      </c>
      <c r="G21" s="34">
        <f>G22+G24+G23</f>
        <v>7649.89</v>
      </c>
      <c r="H21" s="28">
        <v>0</v>
      </c>
    </row>
    <row r="22" spans="2:8" s="51" customFormat="1" ht="12.75">
      <c r="B22" s="45"/>
      <c r="C22" s="44"/>
      <c r="D22" s="41" t="s">
        <v>95</v>
      </c>
      <c r="E22" s="7" t="s">
        <v>96</v>
      </c>
      <c r="F22" s="63">
        <v>13000</v>
      </c>
      <c r="G22" s="65">
        <v>5814</v>
      </c>
      <c r="H22" s="27">
        <v>0</v>
      </c>
    </row>
    <row r="23" spans="2:8" s="51" customFormat="1" ht="12.75">
      <c r="B23" s="45"/>
      <c r="C23" s="44"/>
      <c r="D23" s="41" t="s">
        <v>103</v>
      </c>
      <c r="E23" s="42" t="s">
        <v>168</v>
      </c>
      <c r="F23" s="63">
        <v>1780</v>
      </c>
      <c r="G23" s="65">
        <v>1775.89</v>
      </c>
      <c r="H23" s="27"/>
    </row>
    <row r="24" spans="2:8" s="51" customFormat="1" ht="12.75">
      <c r="B24" s="45"/>
      <c r="C24" s="45"/>
      <c r="D24" s="41" t="s">
        <v>97</v>
      </c>
      <c r="E24" s="7" t="s">
        <v>98</v>
      </c>
      <c r="F24" s="63">
        <v>200</v>
      </c>
      <c r="G24" s="65">
        <v>60</v>
      </c>
      <c r="H24" s="27">
        <v>0</v>
      </c>
    </row>
    <row r="25" spans="2:8" s="13" customFormat="1" ht="27.75" customHeight="1">
      <c r="B25" s="31" t="s">
        <v>31</v>
      </c>
      <c r="C25" s="31"/>
      <c r="D25" s="31"/>
      <c r="E25" s="32" t="s">
        <v>32</v>
      </c>
      <c r="F25" s="37">
        <f>F26</f>
        <v>1657</v>
      </c>
      <c r="G25" s="37">
        <f>G26</f>
        <v>828</v>
      </c>
      <c r="H25" s="29">
        <f t="shared" si="0"/>
        <v>0.4996982498491249</v>
      </c>
    </row>
    <row r="26" spans="2:8" ht="27.75" customHeight="1">
      <c r="B26" s="1"/>
      <c r="C26" s="2" t="s">
        <v>33</v>
      </c>
      <c r="D26" s="3"/>
      <c r="E26" s="4" t="s">
        <v>34</v>
      </c>
      <c r="F26" s="64">
        <f>F27</f>
        <v>1657</v>
      </c>
      <c r="G26" s="36">
        <f>G27</f>
        <v>828</v>
      </c>
      <c r="H26" s="28">
        <f t="shared" si="0"/>
        <v>0.4996982498491249</v>
      </c>
    </row>
    <row r="27" spans="2:8" ht="56.25" customHeight="1">
      <c r="B27" s="5"/>
      <c r="C27" s="5"/>
      <c r="D27" s="6" t="s">
        <v>9</v>
      </c>
      <c r="E27" s="7" t="s">
        <v>10</v>
      </c>
      <c r="F27" s="63">
        <v>1657</v>
      </c>
      <c r="G27" s="35">
        <v>828</v>
      </c>
      <c r="H27" s="27">
        <f t="shared" si="0"/>
        <v>0.4996982498491249</v>
      </c>
    </row>
    <row r="28" spans="2:8" s="13" customFormat="1" ht="40.5" customHeight="1">
      <c r="B28" s="31" t="s">
        <v>35</v>
      </c>
      <c r="C28" s="31"/>
      <c r="D28" s="31"/>
      <c r="E28" s="32" t="s">
        <v>36</v>
      </c>
      <c r="F28" s="37">
        <f>F29+F32+F39+F49+F56</f>
        <v>7872779</v>
      </c>
      <c r="G28" s="37">
        <f>G29+G32+G39+G49+G56</f>
        <v>4042159.3899999997</v>
      </c>
      <c r="H28" s="29">
        <f t="shared" si="0"/>
        <v>0.5134348862072718</v>
      </c>
    </row>
    <row r="29" spans="2:8" ht="21" customHeight="1">
      <c r="B29" s="1"/>
      <c r="C29" s="2" t="s">
        <v>37</v>
      </c>
      <c r="D29" s="3"/>
      <c r="E29" s="4" t="s">
        <v>38</v>
      </c>
      <c r="F29" s="64">
        <f>F30</f>
        <v>10200</v>
      </c>
      <c r="G29" s="34">
        <f>G30+G31</f>
        <v>3443.34</v>
      </c>
      <c r="H29" s="67">
        <f t="shared" si="0"/>
        <v>0.3375823529411765</v>
      </c>
    </row>
    <row r="30" spans="2:8" ht="31.5" customHeight="1">
      <c r="B30" s="5"/>
      <c r="C30" s="5"/>
      <c r="D30" s="6" t="s">
        <v>39</v>
      </c>
      <c r="E30" s="7" t="s">
        <v>40</v>
      </c>
      <c r="F30" s="63">
        <v>10200</v>
      </c>
      <c r="G30" s="65">
        <v>3456.3</v>
      </c>
      <c r="H30" s="68">
        <f t="shared" si="0"/>
        <v>0.3388529411764706</v>
      </c>
    </row>
    <row r="31" spans="2:8" ht="31.5" customHeight="1">
      <c r="B31" s="5"/>
      <c r="C31" s="5"/>
      <c r="D31" s="40" t="s">
        <v>53</v>
      </c>
      <c r="E31" s="7" t="s">
        <v>54</v>
      </c>
      <c r="F31" s="63" t="s">
        <v>150</v>
      </c>
      <c r="G31" s="65">
        <v>-12.96</v>
      </c>
      <c r="H31" s="68">
        <v>0</v>
      </c>
    </row>
    <row r="32" spans="2:8" ht="38.25" customHeight="1">
      <c r="B32" s="1"/>
      <c r="C32" s="2" t="s">
        <v>41</v>
      </c>
      <c r="D32" s="3"/>
      <c r="E32" s="4" t="s">
        <v>42</v>
      </c>
      <c r="F32" s="36">
        <f>SUM(F33:F38)</f>
        <v>1924580</v>
      </c>
      <c r="G32" s="36">
        <f>SUM(G33:G38)</f>
        <v>982455.7100000001</v>
      </c>
      <c r="H32" s="28">
        <f t="shared" si="0"/>
        <v>0.510477979611136</v>
      </c>
    </row>
    <row r="33" spans="2:8" ht="16.5" customHeight="1">
      <c r="B33" s="5"/>
      <c r="C33" s="5"/>
      <c r="D33" s="6" t="s">
        <v>43</v>
      </c>
      <c r="E33" s="7" t="s">
        <v>44</v>
      </c>
      <c r="F33" s="63">
        <v>1564000</v>
      </c>
      <c r="G33" s="35">
        <v>798928.38</v>
      </c>
      <c r="H33" s="27">
        <f t="shared" si="0"/>
        <v>0.5108237723785166</v>
      </c>
    </row>
    <row r="34" spans="2:8" ht="16.5" customHeight="1">
      <c r="B34" s="5"/>
      <c r="C34" s="5"/>
      <c r="D34" s="6" t="s">
        <v>45</v>
      </c>
      <c r="E34" s="7" t="s">
        <v>46</v>
      </c>
      <c r="F34" s="63">
        <v>249800</v>
      </c>
      <c r="G34" s="35">
        <v>127255</v>
      </c>
      <c r="H34" s="27">
        <f t="shared" si="0"/>
        <v>0.509427542033627</v>
      </c>
    </row>
    <row r="35" spans="2:8" ht="16.5" customHeight="1">
      <c r="B35" s="5"/>
      <c r="C35" s="5"/>
      <c r="D35" s="6" t="s">
        <v>47</v>
      </c>
      <c r="E35" s="7" t="s">
        <v>48</v>
      </c>
      <c r="F35" s="63">
        <v>67180</v>
      </c>
      <c r="G35" s="35">
        <v>33696</v>
      </c>
      <c r="H35" s="27">
        <f t="shared" si="0"/>
        <v>0.5015778505507592</v>
      </c>
    </row>
    <row r="36" spans="2:8" ht="16.5" customHeight="1">
      <c r="B36" s="5"/>
      <c r="C36" s="5"/>
      <c r="D36" s="6" t="s">
        <v>49</v>
      </c>
      <c r="E36" s="7" t="s">
        <v>50</v>
      </c>
      <c r="F36" s="63">
        <v>35000</v>
      </c>
      <c r="G36" s="35">
        <v>16678</v>
      </c>
      <c r="H36" s="27">
        <f t="shared" si="0"/>
        <v>0.4765142857142857</v>
      </c>
    </row>
    <row r="37" spans="2:8" ht="16.5" customHeight="1">
      <c r="B37" s="5"/>
      <c r="C37" s="5"/>
      <c r="D37" s="6" t="s">
        <v>51</v>
      </c>
      <c r="E37" s="7" t="s">
        <v>52</v>
      </c>
      <c r="F37" s="63">
        <v>8100</v>
      </c>
      <c r="G37" s="35">
        <v>5129.91</v>
      </c>
      <c r="H37" s="27">
        <f t="shared" si="0"/>
        <v>0.6333222222222222</v>
      </c>
    </row>
    <row r="38" spans="2:8" ht="27" customHeight="1">
      <c r="B38" s="5"/>
      <c r="C38" s="5"/>
      <c r="D38" s="6" t="s">
        <v>53</v>
      </c>
      <c r="E38" s="7" t="s">
        <v>54</v>
      </c>
      <c r="F38" s="63">
        <v>500</v>
      </c>
      <c r="G38" s="35">
        <v>768.42</v>
      </c>
      <c r="H38" s="27">
        <f t="shared" si="0"/>
        <v>1.53684</v>
      </c>
    </row>
    <row r="39" spans="2:8" ht="30" customHeight="1">
      <c r="B39" s="1"/>
      <c r="C39" s="2" t="s">
        <v>55</v>
      </c>
      <c r="D39" s="3"/>
      <c r="E39" s="4" t="s">
        <v>56</v>
      </c>
      <c r="F39" s="36">
        <f>SUM(F40:F48)</f>
        <v>2166800</v>
      </c>
      <c r="G39" s="36">
        <f>SUM(G40:G48)</f>
        <v>1305806.22</v>
      </c>
      <c r="H39" s="28">
        <f t="shared" si="0"/>
        <v>0.6026427081410375</v>
      </c>
    </row>
    <row r="40" spans="2:8" ht="16.5" customHeight="1">
      <c r="B40" s="5"/>
      <c r="C40" s="5"/>
      <c r="D40" s="6" t="s">
        <v>43</v>
      </c>
      <c r="E40" s="7" t="s">
        <v>44</v>
      </c>
      <c r="F40" s="63">
        <v>885000</v>
      </c>
      <c r="G40" s="35">
        <v>545552.24</v>
      </c>
      <c r="H40" s="27">
        <f t="shared" si="0"/>
        <v>0.616443209039548</v>
      </c>
    </row>
    <row r="41" spans="2:8" ht="16.5" customHeight="1">
      <c r="B41" s="5"/>
      <c r="C41" s="5"/>
      <c r="D41" s="6" t="s">
        <v>45</v>
      </c>
      <c r="E41" s="7" t="s">
        <v>46</v>
      </c>
      <c r="F41" s="63">
        <v>966000</v>
      </c>
      <c r="G41" s="35">
        <v>526904.98</v>
      </c>
      <c r="H41" s="27">
        <f t="shared" si="0"/>
        <v>0.5454502898550725</v>
      </c>
    </row>
    <row r="42" spans="2:8" ht="16.5" customHeight="1">
      <c r="B42" s="5"/>
      <c r="C42" s="5"/>
      <c r="D42" s="6" t="s">
        <v>47</v>
      </c>
      <c r="E42" s="7" t="s">
        <v>48</v>
      </c>
      <c r="F42" s="63">
        <v>7100</v>
      </c>
      <c r="G42" s="35">
        <v>4669</v>
      </c>
      <c r="H42" s="27">
        <f t="shared" si="0"/>
        <v>0.6576056338028169</v>
      </c>
    </row>
    <row r="43" spans="2:8" ht="16.5" customHeight="1">
      <c r="B43" s="5"/>
      <c r="C43" s="5"/>
      <c r="D43" s="6" t="s">
        <v>49</v>
      </c>
      <c r="E43" s="7" t="s">
        <v>50</v>
      </c>
      <c r="F43" s="63">
        <v>177900</v>
      </c>
      <c r="G43" s="35">
        <v>99725.79</v>
      </c>
      <c r="H43" s="27">
        <f t="shared" si="0"/>
        <v>0.5605721753794266</v>
      </c>
    </row>
    <row r="44" spans="2:8" ht="16.5" customHeight="1">
      <c r="B44" s="5"/>
      <c r="C44" s="5"/>
      <c r="D44" s="6" t="s">
        <v>58</v>
      </c>
      <c r="E44" s="7" t="s">
        <v>59</v>
      </c>
      <c r="F44" s="63">
        <v>16900</v>
      </c>
      <c r="G44" s="35">
        <v>5572</v>
      </c>
      <c r="H44" s="27">
        <f t="shared" si="0"/>
        <v>0.32970414201183434</v>
      </c>
    </row>
    <row r="45" spans="2:8" ht="16.5" customHeight="1">
      <c r="B45" s="5"/>
      <c r="C45" s="5"/>
      <c r="D45" s="6" t="s">
        <v>60</v>
      </c>
      <c r="E45" s="7" t="s">
        <v>61</v>
      </c>
      <c r="F45" s="63">
        <v>9000</v>
      </c>
      <c r="G45" s="35">
        <v>9907</v>
      </c>
      <c r="H45" s="27">
        <f t="shared" si="0"/>
        <v>1.1007777777777779</v>
      </c>
    </row>
    <row r="46" spans="2:8" ht="16.5" customHeight="1">
      <c r="B46" s="5"/>
      <c r="C46" s="5"/>
      <c r="D46" s="6" t="s">
        <v>62</v>
      </c>
      <c r="E46" s="7" t="s">
        <v>63</v>
      </c>
      <c r="F46" s="63">
        <v>100</v>
      </c>
      <c r="G46" s="35">
        <v>0</v>
      </c>
      <c r="H46" s="27">
        <f t="shared" si="0"/>
        <v>0</v>
      </c>
    </row>
    <row r="47" spans="2:8" ht="16.5" customHeight="1">
      <c r="B47" s="5"/>
      <c r="C47" s="5"/>
      <c r="D47" s="6" t="s">
        <v>51</v>
      </c>
      <c r="E47" s="7" t="s">
        <v>52</v>
      </c>
      <c r="F47" s="63">
        <v>92300</v>
      </c>
      <c r="G47" s="35">
        <v>103336.64</v>
      </c>
      <c r="H47" s="27">
        <f t="shared" si="0"/>
        <v>1.1195735644637053</v>
      </c>
    </row>
    <row r="48" spans="2:8" ht="28.5" customHeight="1">
      <c r="B48" s="5"/>
      <c r="C48" s="5"/>
      <c r="D48" s="6" t="s">
        <v>53</v>
      </c>
      <c r="E48" s="7" t="s">
        <v>54</v>
      </c>
      <c r="F48" s="63">
        <v>12500</v>
      </c>
      <c r="G48" s="35">
        <v>10138.57</v>
      </c>
      <c r="H48" s="27">
        <f t="shared" si="0"/>
        <v>0.8110856</v>
      </c>
    </row>
    <row r="49" spans="2:8" ht="25.5" customHeight="1">
      <c r="B49" s="1"/>
      <c r="C49" s="2" t="s">
        <v>64</v>
      </c>
      <c r="D49" s="3"/>
      <c r="E49" s="4" t="s">
        <v>65</v>
      </c>
      <c r="F49" s="34">
        <f>SUM(F50:F55)</f>
        <v>183350</v>
      </c>
      <c r="G49" s="36">
        <f>SUM(G50:G55)</f>
        <v>147077.9</v>
      </c>
      <c r="H49" s="28">
        <f t="shared" si="0"/>
        <v>0.8021701663485138</v>
      </c>
    </row>
    <row r="50" spans="2:8" ht="16.5" customHeight="1">
      <c r="B50" s="5"/>
      <c r="C50" s="5"/>
      <c r="D50" s="6" t="s">
        <v>66</v>
      </c>
      <c r="E50" s="7" t="s">
        <v>67</v>
      </c>
      <c r="F50" s="63">
        <v>21600</v>
      </c>
      <c r="G50" s="35">
        <v>11564.37</v>
      </c>
      <c r="H50" s="27">
        <f t="shared" si="0"/>
        <v>0.5353875</v>
      </c>
    </row>
    <row r="51" spans="2:8" ht="16.5" customHeight="1">
      <c r="B51" s="5"/>
      <c r="C51" s="5"/>
      <c r="D51" s="6" t="s">
        <v>68</v>
      </c>
      <c r="E51" s="7" t="s">
        <v>69</v>
      </c>
      <c r="F51" s="63">
        <v>40500</v>
      </c>
      <c r="G51" s="35">
        <v>27708.75</v>
      </c>
      <c r="H51" s="27">
        <f t="shared" si="0"/>
        <v>0.6841666666666667</v>
      </c>
    </row>
    <row r="52" spans="2:8" ht="25.5" customHeight="1">
      <c r="B52" s="5"/>
      <c r="C52" s="5"/>
      <c r="D52" s="6" t="s">
        <v>70</v>
      </c>
      <c r="E52" s="7" t="s">
        <v>71</v>
      </c>
      <c r="F52" s="63">
        <v>74550</v>
      </c>
      <c r="G52" s="35">
        <v>67813.15</v>
      </c>
      <c r="H52" s="27">
        <f t="shared" si="0"/>
        <v>0.9096331321260898</v>
      </c>
    </row>
    <row r="53" spans="2:8" ht="34.5" customHeight="1">
      <c r="B53" s="5"/>
      <c r="C53" s="5"/>
      <c r="D53" s="6" t="s">
        <v>72</v>
      </c>
      <c r="E53" s="7" t="s">
        <v>73</v>
      </c>
      <c r="F53" s="70">
        <v>46700</v>
      </c>
      <c r="G53" s="35">
        <v>31519.19</v>
      </c>
      <c r="H53" s="27">
        <f t="shared" si="0"/>
        <v>0.6749291220556745</v>
      </c>
    </row>
    <row r="54" spans="2:8" ht="34.5" customHeight="1">
      <c r="B54" s="5"/>
      <c r="C54" s="5"/>
      <c r="D54" s="40" t="s">
        <v>169</v>
      </c>
      <c r="E54" s="79" t="s">
        <v>171</v>
      </c>
      <c r="F54" s="71">
        <v>0</v>
      </c>
      <c r="G54" s="35">
        <v>7696.74</v>
      </c>
      <c r="H54" s="27">
        <v>0</v>
      </c>
    </row>
    <row r="55" spans="2:8" ht="34.5" customHeight="1">
      <c r="B55" s="5"/>
      <c r="C55" s="5"/>
      <c r="D55" s="40" t="s">
        <v>89</v>
      </c>
      <c r="E55" s="7" t="s">
        <v>90</v>
      </c>
      <c r="F55" s="69">
        <v>0</v>
      </c>
      <c r="G55" s="35">
        <v>775.7</v>
      </c>
      <c r="H55" s="27">
        <v>0</v>
      </c>
    </row>
    <row r="56" spans="2:8" ht="27" customHeight="1">
      <c r="B56" s="1"/>
      <c r="C56" s="2" t="s">
        <v>74</v>
      </c>
      <c r="D56" s="3"/>
      <c r="E56" s="4" t="s">
        <v>75</v>
      </c>
      <c r="F56" s="34">
        <f>F57+F58</f>
        <v>3587849</v>
      </c>
      <c r="G56" s="36">
        <f>G57+G58</f>
        <v>1603376.22</v>
      </c>
      <c r="H56" s="28">
        <f t="shared" si="0"/>
        <v>0.4468906634588022</v>
      </c>
    </row>
    <row r="57" spans="2:8" ht="16.5" customHeight="1">
      <c r="B57" s="5"/>
      <c r="C57" s="5"/>
      <c r="D57" s="6" t="s">
        <v>76</v>
      </c>
      <c r="E57" s="7" t="s">
        <v>38</v>
      </c>
      <c r="F57" s="63">
        <v>3510849</v>
      </c>
      <c r="G57" s="35">
        <v>1601522</v>
      </c>
      <c r="H57" s="27">
        <f t="shared" si="0"/>
        <v>0.456163737033407</v>
      </c>
    </row>
    <row r="58" spans="2:8" ht="16.5" customHeight="1">
      <c r="B58" s="5"/>
      <c r="C58" s="5"/>
      <c r="D58" s="6" t="s">
        <v>77</v>
      </c>
      <c r="E58" s="7" t="s">
        <v>78</v>
      </c>
      <c r="F58" s="63">
        <v>77000</v>
      </c>
      <c r="G58" s="35">
        <v>1854.22</v>
      </c>
      <c r="H58" s="27">
        <f t="shared" si="0"/>
        <v>0.02408077922077922</v>
      </c>
    </row>
    <row r="59" spans="2:8" s="13" customFormat="1" ht="16.5" customHeight="1">
      <c r="B59" s="31" t="s">
        <v>79</v>
      </c>
      <c r="C59" s="31"/>
      <c r="D59" s="31"/>
      <c r="E59" s="32" t="s">
        <v>80</v>
      </c>
      <c r="F59" s="37">
        <f>F60+F62+F64</f>
        <v>11086159</v>
      </c>
      <c r="G59" s="37">
        <f>G60+G62+G64</f>
        <v>6357915.46</v>
      </c>
      <c r="H59" s="29">
        <f t="shared" si="0"/>
        <v>0.5735002952781031</v>
      </c>
    </row>
    <row r="60" spans="2:8" ht="26.25" customHeight="1">
      <c r="B60" s="1"/>
      <c r="C60" s="2" t="s">
        <v>81</v>
      </c>
      <c r="D60" s="3"/>
      <c r="E60" s="4" t="s">
        <v>82</v>
      </c>
      <c r="F60" s="34">
        <f>F61</f>
        <v>7005239</v>
      </c>
      <c r="G60" s="34">
        <f>G61</f>
        <v>4310920</v>
      </c>
      <c r="H60" s="28">
        <f t="shared" si="0"/>
        <v>0.6153851424626626</v>
      </c>
    </row>
    <row r="61" spans="2:8" ht="29.25" customHeight="1">
      <c r="B61" s="5"/>
      <c r="C61" s="5"/>
      <c r="D61" s="6" t="s">
        <v>83</v>
      </c>
      <c r="E61" s="7" t="s">
        <v>84</v>
      </c>
      <c r="F61" s="63">
        <v>7005239</v>
      </c>
      <c r="G61" s="65">
        <v>4310920</v>
      </c>
      <c r="H61" s="27">
        <f t="shared" si="0"/>
        <v>0.6153851424626626</v>
      </c>
    </row>
    <row r="62" spans="2:8" ht="16.5" customHeight="1">
      <c r="B62" s="1"/>
      <c r="C62" s="2" t="s">
        <v>85</v>
      </c>
      <c r="D62" s="3"/>
      <c r="E62" s="4" t="s">
        <v>86</v>
      </c>
      <c r="F62" s="34">
        <f>F63</f>
        <v>4026920</v>
      </c>
      <c r="G62" s="34">
        <f>G63</f>
        <v>2013462</v>
      </c>
      <c r="H62" s="28">
        <f t="shared" si="0"/>
        <v>0.500000496657495</v>
      </c>
    </row>
    <row r="63" spans="2:8" ht="27" customHeight="1">
      <c r="B63" s="5"/>
      <c r="C63" s="5"/>
      <c r="D63" s="6" t="s">
        <v>83</v>
      </c>
      <c r="E63" s="7" t="s">
        <v>84</v>
      </c>
      <c r="F63" s="63">
        <v>4026920</v>
      </c>
      <c r="G63" s="65">
        <v>2013462</v>
      </c>
      <c r="H63" s="27">
        <f t="shared" si="0"/>
        <v>0.500000496657495</v>
      </c>
    </row>
    <row r="64" spans="2:8" ht="16.5" customHeight="1">
      <c r="B64" s="1"/>
      <c r="C64" s="2" t="s">
        <v>87</v>
      </c>
      <c r="D64" s="3"/>
      <c r="E64" s="4" t="s">
        <v>88</v>
      </c>
      <c r="F64" s="34">
        <f>SUM(F65:F67)</f>
        <v>54000</v>
      </c>
      <c r="G64" s="34">
        <f>SUM(G65:G67)</f>
        <v>33533.46</v>
      </c>
      <c r="H64" s="28">
        <f t="shared" si="0"/>
        <v>0.6209899999999999</v>
      </c>
    </row>
    <row r="65" spans="2:8" ht="16.5" customHeight="1">
      <c r="B65" s="5"/>
      <c r="C65" s="5"/>
      <c r="D65" s="6" t="s">
        <v>89</v>
      </c>
      <c r="E65" s="7" t="s">
        <v>90</v>
      </c>
      <c r="F65" s="63">
        <v>45000</v>
      </c>
      <c r="G65" s="65">
        <v>24269.46</v>
      </c>
      <c r="H65" s="27">
        <f>G65/F65</f>
        <v>0.5393213333333333</v>
      </c>
    </row>
    <row r="66" spans="2:8" ht="16.5" customHeight="1">
      <c r="B66" s="5"/>
      <c r="C66" s="5"/>
      <c r="D66" s="40" t="s">
        <v>162</v>
      </c>
      <c r="E66" s="49" t="s">
        <v>170</v>
      </c>
      <c r="F66" s="63">
        <v>0</v>
      </c>
      <c r="G66" s="65">
        <v>9264</v>
      </c>
      <c r="H66" s="27">
        <v>0</v>
      </c>
    </row>
    <row r="67" spans="2:8" ht="16.5" customHeight="1">
      <c r="B67" s="5"/>
      <c r="C67" s="5"/>
      <c r="D67" s="40" t="s">
        <v>97</v>
      </c>
      <c r="E67" s="7" t="s">
        <v>98</v>
      </c>
      <c r="F67" s="63">
        <v>9000</v>
      </c>
      <c r="G67" s="65">
        <v>0</v>
      </c>
      <c r="H67" s="27">
        <f>G67/F67</f>
        <v>0</v>
      </c>
    </row>
    <row r="68" spans="2:8" s="13" customFormat="1" ht="16.5" customHeight="1">
      <c r="B68" s="31" t="s">
        <v>91</v>
      </c>
      <c r="C68" s="31"/>
      <c r="D68" s="31"/>
      <c r="E68" s="32" t="s">
        <v>92</v>
      </c>
      <c r="F68" s="33">
        <f>F69+F77+F82+F86+F75</f>
        <v>332050</v>
      </c>
      <c r="G68" s="33">
        <f>G69+G77+G82+G86+G75</f>
        <v>157754.3</v>
      </c>
      <c r="H68" s="29">
        <f t="shared" si="0"/>
        <v>0.47509200421623243</v>
      </c>
    </row>
    <row r="69" spans="2:8" ht="16.5" customHeight="1">
      <c r="B69" s="1"/>
      <c r="C69" s="2" t="s">
        <v>93</v>
      </c>
      <c r="D69" s="3"/>
      <c r="E69" s="4" t="s">
        <v>94</v>
      </c>
      <c r="F69" s="34">
        <f>SUM(F70:F74)</f>
        <v>23561</v>
      </c>
      <c r="G69" s="34">
        <f>SUM(G70:G74)</f>
        <v>16702.870000000003</v>
      </c>
      <c r="H69" s="28">
        <f t="shared" si="0"/>
        <v>0.7089202495649591</v>
      </c>
    </row>
    <row r="70" spans="2:8" ht="16.5" customHeight="1">
      <c r="B70" s="5"/>
      <c r="C70" s="5"/>
      <c r="D70" s="6" t="s">
        <v>95</v>
      </c>
      <c r="E70" s="7" t="s">
        <v>96</v>
      </c>
      <c r="F70" s="63">
        <v>900</v>
      </c>
      <c r="G70" s="65">
        <v>2029.2</v>
      </c>
      <c r="H70" s="27">
        <f t="shared" si="0"/>
        <v>2.2546666666666666</v>
      </c>
    </row>
    <row r="71" spans="2:8" ht="49.5" customHeight="1">
      <c r="B71" s="5"/>
      <c r="C71" s="5"/>
      <c r="D71" s="6" t="s">
        <v>5</v>
      </c>
      <c r="E71" s="7" t="s">
        <v>6</v>
      </c>
      <c r="F71" s="63">
        <v>15908</v>
      </c>
      <c r="G71" s="65">
        <v>8166.83</v>
      </c>
      <c r="H71" s="27">
        <f t="shared" si="0"/>
        <v>0.513378803117928</v>
      </c>
    </row>
    <row r="72" spans="2:8" ht="12.75">
      <c r="B72" s="5"/>
      <c r="C72" s="5"/>
      <c r="D72" s="41" t="s">
        <v>103</v>
      </c>
      <c r="E72" s="7" t="s">
        <v>104</v>
      </c>
      <c r="F72" s="63">
        <v>1435</v>
      </c>
      <c r="G72" s="65">
        <v>1682.77</v>
      </c>
      <c r="H72" s="27">
        <f t="shared" si="0"/>
        <v>1.1726620209059233</v>
      </c>
    </row>
    <row r="73" spans="2:8" ht="16.5" customHeight="1">
      <c r="B73" s="5"/>
      <c r="C73" s="5"/>
      <c r="D73" s="6" t="s">
        <v>97</v>
      </c>
      <c r="E73" s="49" t="s">
        <v>98</v>
      </c>
      <c r="F73" s="63">
        <v>1318</v>
      </c>
      <c r="G73" s="65">
        <v>824.07</v>
      </c>
      <c r="H73" s="27">
        <f t="shared" si="0"/>
        <v>0.6252427921092565</v>
      </c>
    </row>
    <row r="74" spans="2:8" ht="45">
      <c r="B74" s="5"/>
      <c r="C74" s="5"/>
      <c r="D74" s="40" t="s">
        <v>105</v>
      </c>
      <c r="E74" s="7" t="s">
        <v>10</v>
      </c>
      <c r="F74" s="69">
        <v>4000</v>
      </c>
      <c r="G74" s="65">
        <v>4000</v>
      </c>
      <c r="H74" s="27">
        <f t="shared" si="0"/>
        <v>1</v>
      </c>
    </row>
    <row r="75" spans="2:8" ht="15">
      <c r="B75" s="5"/>
      <c r="C75" s="95" t="s">
        <v>172</v>
      </c>
      <c r="D75" s="3"/>
      <c r="E75" s="59" t="s">
        <v>176</v>
      </c>
      <c r="F75" s="34">
        <f>SUM(F76)</f>
        <v>30774</v>
      </c>
      <c r="G75" s="34">
        <f>SUM(G76)</f>
        <v>15389</v>
      </c>
      <c r="H75" s="28">
        <f>G75/F75</f>
        <v>0.5000649899265613</v>
      </c>
    </row>
    <row r="76" spans="2:8" ht="45">
      <c r="B76" s="5"/>
      <c r="C76" s="5"/>
      <c r="D76" s="40" t="s">
        <v>105</v>
      </c>
      <c r="E76" s="7" t="s">
        <v>10</v>
      </c>
      <c r="F76" s="63">
        <v>30774</v>
      </c>
      <c r="G76" s="65">
        <v>15389</v>
      </c>
      <c r="H76" s="27">
        <f>G76/F76</f>
        <v>0.5000649899265613</v>
      </c>
    </row>
    <row r="77" spans="2:8" ht="16.5" customHeight="1">
      <c r="B77" s="1"/>
      <c r="C77" s="2" t="s">
        <v>99</v>
      </c>
      <c r="D77" s="3"/>
      <c r="E77" s="4" t="s">
        <v>100</v>
      </c>
      <c r="F77" s="34">
        <f>SUM(F78:F81)</f>
        <v>260808</v>
      </c>
      <c r="G77" s="34">
        <f>SUM(G78:G81)</f>
        <v>115280</v>
      </c>
      <c r="H77" s="28">
        <f t="shared" si="0"/>
        <v>0.4420109812582436</v>
      </c>
    </row>
    <row r="78" spans="2:8" ht="32.25" customHeight="1">
      <c r="B78" s="5"/>
      <c r="C78" s="5"/>
      <c r="D78" s="6" t="s">
        <v>101</v>
      </c>
      <c r="E78" s="7" t="s">
        <v>102</v>
      </c>
      <c r="F78" s="63">
        <v>6018</v>
      </c>
      <c r="G78" s="65">
        <v>1550</v>
      </c>
      <c r="H78" s="27">
        <f t="shared" si="0"/>
        <v>0.25756065137919576</v>
      </c>
    </row>
    <row r="79" spans="2:8" ht="16.5" customHeight="1">
      <c r="B79" s="5"/>
      <c r="C79" s="5"/>
      <c r="D79" s="6" t="s">
        <v>103</v>
      </c>
      <c r="E79" s="7" t="s">
        <v>104</v>
      </c>
      <c r="F79" s="63">
        <v>14970</v>
      </c>
      <c r="G79" s="65">
        <v>0</v>
      </c>
      <c r="H79" s="27">
        <f t="shared" si="0"/>
        <v>0</v>
      </c>
    </row>
    <row r="80" spans="2:8" ht="39.75" customHeight="1">
      <c r="B80" s="5"/>
      <c r="C80" s="5"/>
      <c r="D80" s="6" t="s">
        <v>105</v>
      </c>
      <c r="E80" s="7" t="s">
        <v>106</v>
      </c>
      <c r="F80" s="63">
        <v>227460</v>
      </c>
      <c r="G80" s="65">
        <v>113730</v>
      </c>
      <c r="H80" s="27">
        <f t="shared" si="0"/>
        <v>0.5</v>
      </c>
    </row>
    <row r="81" spans="2:8" ht="42.75" customHeight="1">
      <c r="B81" s="5"/>
      <c r="C81" s="5"/>
      <c r="D81" s="6" t="s">
        <v>107</v>
      </c>
      <c r="E81" s="7" t="s">
        <v>108</v>
      </c>
      <c r="F81" s="63">
        <v>12360</v>
      </c>
      <c r="G81" s="65">
        <v>0</v>
      </c>
      <c r="H81" s="27">
        <f aca="true" t="shared" si="1" ref="H81:H138">G81/F81</f>
        <v>0</v>
      </c>
    </row>
    <row r="82" spans="2:8" ht="16.5" customHeight="1">
      <c r="B82" s="1"/>
      <c r="C82" s="81" t="s">
        <v>109</v>
      </c>
      <c r="D82" s="61"/>
      <c r="E82" s="82" t="s">
        <v>110</v>
      </c>
      <c r="F82" s="83">
        <f>SUM(F83:F85)</f>
        <v>1030</v>
      </c>
      <c r="G82" s="83">
        <f>SUM(G83:G85)</f>
        <v>465.93</v>
      </c>
      <c r="H82" s="84">
        <f t="shared" si="1"/>
        <v>0.4523592233009709</v>
      </c>
    </row>
    <row r="83" spans="2:8" ht="33.75">
      <c r="B83" s="80"/>
      <c r="C83" s="90"/>
      <c r="D83" s="94" t="s">
        <v>173</v>
      </c>
      <c r="E83" s="91" t="s">
        <v>179</v>
      </c>
      <c r="F83" s="43">
        <v>0</v>
      </c>
      <c r="G83" s="43">
        <v>9</v>
      </c>
      <c r="H83" s="27">
        <v>0</v>
      </c>
    </row>
    <row r="84" spans="2:8" ht="16.5" customHeight="1">
      <c r="B84" s="80"/>
      <c r="C84" s="90"/>
      <c r="D84" s="94" t="s">
        <v>103</v>
      </c>
      <c r="E84" s="7" t="s">
        <v>104</v>
      </c>
      <c r="F84" s="43">
        <v>630</v>
      </c>
      <c r="G84" s="43">
        <v>270</v>
      </c>
      <c r="H84" s="27">
        <f t="shared" si="1"/>
        <v>0.42857142857142855</v>
      </c>
    </row>
    <row r="85" spans="2:8" ht="24" customHeight="1">
      <c r="B85" s="5"/>
      <c r="C85" s="85"/>
      <c r="D85" s="86" t="s">
        <v>97</v>
      </c>
      <c r="E85" s="87" t="s">
        <v>98</v>
      </c>
      <c r="F85" s="88">
        <v>400</v>
      </c>
      <c r="G85" s="89">
        <v>186.93</v>
      </c>
      <c r="H85" s="27">
        <f>G85/F85</f>
        <v>0.467325</v>
      </c>
    </row>
    <row r="86" spans="2:8" ht="16.5" customHeight="1">
      <c r="B86" s="1"/>
      <c r="C86" s="95" t="s">
        <v>174</v>
      </c>
      <c r="D86" s="73"/>
      <c r="E86" s="4" t="s">
        <v>178</v>
      </c>
      <c r="F86" s="34">
        <f>F87+F88</f>
        <v>15877</v>
      </c>
      <c r="G86" s="34">
        <f>G87+G88</f>
        <v>9916.5</v>
      </c>
      <c r="H86" s="28">
        <f t="shared" si="1"/>
        <v>0.6245827297348365</v>
      </c>
    </row>
    <row r="87" spans="2:8" ht="33.75">
      <c r="B87" s="5"/>
      <c r="C87" s="74"/>
      <c r="D87" s="41" t="s">
        <v>175</v>
      </c>
      <c r="E87" s="7" t="s">
        <v>177</v>
      </c>
      <c r="F87" s="63">
        <v>5475</v>
      </c>
      <c r="G87" s="65">
        <v>3847.5</v>
      </c>
      <c r="H87" s="27">
        <f t="shared" si="1"/>
        <v>0.7027397260273973</v>
      </c>
    </row>
    <row r="88" spans="2:8" ht="16.5" customHeight="1">
      <c r="B88" s="5"/>
      <c r="C88" s="74"/>
      <c r="D88" s="41" t="s">
        <v>103</v>
      </c>
      <c r="E88" s="7" t="s">
        <v>104</v>
      </c>
      <c r="F88" s="63">
        <v>10402</v>
      </c>
      <c r="G88" s="65">
        <v>6069</v>
      </c>
      <c r="H88" s="27">
        <f t="shared" si="1"/>
        <v>0.5834454912516823</v>
      </c>
    </row>
    <row r="89" spans="2:8" s="13" customFormat="1" ht="16.5" customHeight="1">
      <c r="B89" s="31" t="s">
        <v>156</v>
      </c>
      <c r="C89" s="31"/>
      <c r="D89" s="31"/>
      <c r="E89" s="32" t="s">
        <v>158</v>
      </c>
      <c r="F89" s="33">
        <f>F90</f>
        <v>0</v>
      </c>
      <c r="G89" s="33">
        <f>G90</f>
        <v>45.76</v>
      </c>
      <c r="H89" s="29">
        <v>0</v>
      </c>
    </row>
    <row r="90" spans="2:8" ht="16.5" customHeight="1">
      <c r="B90" s="1"/>
      <c r="C90" s="58" t="s">
        <v>157</v>
      </c>
      <c r="D90" s="3"/>
      <c r="E90" s="59" t="s">
        <v>159</v>
      </c>
      <c r="F90" s="34">
        <f>F91</f>
        <v>0</v>
      </c>
      <c r="G90" s="34">
        <f>G91</f>
        <v>45.76</v>
      </c>
      <c r="H90" s="28">
        <v>0</v>
      </c>
    </row>
    <row r="91" spans="2:8" ht="56.25">
      <c r="B91" s="5"/>
      <c r="C91" s="5"/>
      <c r="D91" s="40" t="s">
        <v>152</v>
      </c>
      <c r="E91" s="7" t="s">
        <v>153</v>
      </c>
      <c r="F91" s="63">
        <v>0</v>
      </c>
      <c r="G91" s="65">
        <v>45.76</v>
      </c>
      <c r="H91" s="27">
        <v>0</v>
      </c>
    </row>
    <row r="92" spans="2:8" s="13" customFormat="1" ht="16.5" customHeight="1">
      <c r="B92" s="31" t="s">
        <v>111</v>
      </c>
      <c r="C92" s="31"/>
      <c r="D92" s="31"/>
      <c r="E92" s="32" t="s">
        <v>112</v>
      </c>
      <c r="F92" s="37">
        <f>F93+F95+F98+F100+F102+F104+F106+F108</f>
        <v>323397</v>
      </c>
      <c r="G92" s="37">
        <f>G93+G95+G98+G100+G102+G104+G106+G108</f>
        <v>226082.62</v>
      </c>
      <c r="H92" s="29">
        <f t="shared" si="1"/>
        <v>0.6990869426741745</v>
      </c>
    </row>
    <row r="93" spans="2:8" ht="16.5" customHeight="1">
      <c r="B93" s="1"/>
      <c r="C93" s="2" t="s">
        <v>113</v>
      </c>
      <c r="D93" s="3"/>
      <c r="E93" s="4" t="s">
        <v>114</v>
      </c>
      <c r="F93" s="36">
        <f>F94</f>
        <v>2400</v>
      </c>
      <c r="G93" s="36">
        <f>G94</f>
        <v>1410</v>
      </c>
      <c r="H93" s="28">
        <f t="shared" si="1"/>
        <v>0.5875</v>
      </c>
    </row>
    <row r="94" spans="2:8" ht="24.75" customHeight="1">
      <c r="B94" s="5"/>
      <c r="C94" s="5"/>
      <c r="D94" s="6" t="s">
        <v>103</v>
      </c>
      <c r="E94" s="7" t="s">
        <v>104</v>
      </c>
      <c r="F94" s="63">
        <v>2400</v>
      </c>
      <c r="G94" s="65">
        <v>1410</v>
      </c>
      <c r="H94" s="27">
        <f t="shared" si="1"/>
        <v>0.5875</v>
      </c>
    </row>
    <row r="95" spans="2:8" ht="51" customHeight="1">
      <c r="B95" s="1"/>
      <c r="C95" s="2" t="s">
        <v>120</v>
      </c>
      <c r="D95" s="3"/>
      <c r="E95" s="4" t="s">
        <v>121</v>
      </c>
      <c r="F95" s="34">
        <f>F96+F97</f>
        <v>21335</v>
      </c>
      <c r="G95" s="34">
        <f>G96+G97</f>
        <v>11000</v>
      </c>
      <c r="H95" s="28">
        <f t="shared" si="1"/>
        <v>0.5155847199437544</v>
      </c>
    </row>
    <row r="96" spans="2:8" ht="48.75" customHeight="1">
      <c r="B96" s="5"/>
      <c r="C96" s="5"/>
      <c r="D96" s="6" t="s">
        <v>9</v>
      </c>
      <c r="E96" s="7" t="s">
        <v>10</v>
      </c>
      <c r="F96" s="63">
        <v>16346</v>
      </c>
      <c r="G96" s="65">
        <v>8000</v>
      </c>
      <c r="H96" s="27">
        <f t="shared" si="1"/>
        <v>0.4894163709776092</v>
      </c>
    </row>
    <row r="97" spans="2:8" ht="43.5" customHeight="1">
      <c r="B97" s="5"/>
      <c r="C97" s="5"/>
      <c r="D97" s="6" t="s">
        <v>105</v>
      </c>
      <c r="E97" s="7" t="s">
        <v>106</v>
      </c>
      <c r="F97" s="63">
        <v>4989</v>
      </c>
      <c r="G97" s="65">
        <v>3000</v>
      </c>
      <c r="H97" s="27">
        <f t="shared" si="1"/>
        <v>0.6013229104028863</v>
      </c>
    </row>
    <row r="98" spans="2:8" ht="29.25" customHeight="1">
      <c r="B98" s="1"/>
      <c r="C98" s="2" t="s">
        <v>122</v>
      </c>
      <c r="D98" s="3"/>
      <c r="E98" s="4" t="s">
        <v>123</v>
      </c>
      <c r="F98" s="34">
        <f>F99</f>
        <v>146050</v>
      </c>
      <c r="G98" s="34">
        <f>G99</f>
        <v>95000</v>
      </c>
      <c r="H98" s="28">
        <f t="shared" si="1"/>
        <v>0.6504621704895583</v>
      </c>
    </row>
    <row r="99" spans="2:8" ht="39.75" customHeight="1">
      <c r="B99" s="5"/>
      <c r="C99" s="5"/>
      <c r="D99" s="6" t="s">
        <v>105</v>
      </c>
      <c r="E99" s="7" t="s">
        <v>106</v>
      </c>
      <c r="F99" s="63">
        <v>146050</v>
      </c>
      <c r="G99" s="65">
        <v>95000</v>
      </c>
      <c r="H99" s="27">
        <f t="shared" si="1"/>
        <v>0.6504621704895583</v>
      </c>
    </row>
    <row r="100" spans="2:8" ht="16.5" customHeight="1">
      <c r="B100" s="1"/>
      <c r="C100" s="2" t="s">
        <v>124</v>
      </c>
      <c r="D100" s="3"/>
      <c r="E100" s="4" t="s">
        <v>125</v>
      </c>
      <c r="F100" s="34">
        <f>F101</f>
        <v>1100</v>
      </c>
      <c r="G100" s="34">
        <f>G101</f>
        <v>1085.12</v>
      </c>
      <c r="H100" s="28">
        <f t="shared" si="1"/>
        <v>0.9864727272727272</v>
      </c>
    </row>
    <row r="101" spans="2:8" ht="58.5" customHeight="1">
      <c r="B101" s="5"/>
      <c r="C101" s="5"/>
      <c r="D101" s="6" t="s">
        <v>9</v>
      </c>
      <c r="E101" s="7" t="s">
        <v>10</v>
      </c>
      <c r="F101" s="63">
        <v>1100</v>
      </c>
      <c r="G101" s="65">
        <v>1085.12</v>
      </c>
      <c r="H101" s="27">
        <f t="shared" si="1"/>
        <v>0.9864727272727272</v>
      </c>
    </row>
    <row r="102" spans="2:8" ht="16.5" customHeight="1">
      <c r="B102" s="1"/>
      <c r="C102" s="2" t="s">
        <v>126</v>
      </c>
      <c r="D102" s="3"/>
      <c r="E102" s="4" t="s">
        <v>127</v>
      </c>
      <c r="F102" s="34">
        <f>F103</f>
        <v>28237</v>
      </c>
      <c r="G102" s="34">
        <f>G103</f>
        <v>28237</v>
      </c>
      <c r="H102" s="28">
        <f t="shared" si="1"/>
        <v>1</v>
      </c>
    </row>
    <row r="103" spans="2:8" ht="40.5" customHeight="1">
      <c r="B103" s="5"/>
      <c r="C103" s="5"/>
      <c r="D103" s="6" t="s">
        <v>105</v>
      </c>
      <c r="E103" s="7" t="s">
        <v>106</v>
      </c>
      <c r="F103" s="63">
        <v>28237</v>
      </c>
      <c r="G103" s="65">
        <v>28237</v>
      </c>
      <c r="H103" s="27">
        <f t="shared" si="1"/>
        <v>1</v>
      </c>
    </row>
    <row r="104" spans="2:8" ht="16.5" customHeight="1">
      <c r="B104" s="1"/>
      <c r="C104" s="2" t="s">
        <v>128</v>
      </c>
      <c r="D104" s="3"/>
      <c r="E104" s="4" t="s">
        <v>129</v>
      </c>
      <c r="F104" s="34">
        <f>F105</f>
        <v>77216</v>
      </c>
      <c r="G104" s="34">
        <f>G105</f>
        <v>41573</v>
      </c>
      <c r="H104" s="28">
        <f t="shared" si="1"/>
        <v>0.5383987774554496</v>
      </c>
    </row>
    <row r="105" spans="2:8" ht="36" customHeight="1">
      <c r="B105" s="5"/>
      <c r="C105" s="5"/>
      <c r="D105" s="6" t="s">
        <v>105</v>
      </c>
      <c r="E105" s="7" t="s">
        <v>106</v>
      </c>
      <c r="F105" s="63">
        <v>77216</v>
      </c>
      <c r="G105" s="65">
        <v>41573</v>
      </c>
      <c r="H105" s="27">
        <f t="shared" si="1"/>
        <v>0.5383987774554496</v>
      </c>
    </row>
    <row r="106" spans="2:8" ht="16.5" customHeight="1">
      <c r="B106" s="1"/>
      <c r="C106" s="2" t="s">
        <v>130</v>
      </c>
      <c r="D106" s="3"/>
      <c r="E106" s="4" t="s">
        <v>131</v>
      </c>
      <c r="F106" s="34">
        <f>F107</f>
        <v>9600</v>
      </c>
      <c r="G106" s="34">
        <f>G107</f>
        <v>10318.5</v>
      </c>
      <c r="H106" s="28">
        <f t="shared" si="1"/>
        <v>1.07484375</v>
      </c>
    </row>
    <row r="107" spans="2:8" ht="16.5" customHeight="1">
      <c r="B107" s="5"/>
      <c r="C107" s="5"/>
      <c r="D107" s="6" t="s">
        <v>103</v>
      </c>
      <c r="E107" s="7" t="s">
        <v>104</v>
      </c>
      <c r="F107" s="63">
        <v>9600</v>
      </c>
      <c r="G107" s="65">
        <v>10318.5</v>
      </c>
      <c r="H107" s="27">
        <f t="shared" si="1"/>
        <v>1.07484375</v>
      </c>
    </row>
    <row r="108" spans="2:8" ht="16.5" customHeight="1">
      <c r="B108" s="1"/>
      <c r="C108" s="95" t="s">
        <v>180</v>
      </c>
      <c r="D108" s="3"/>
      <c r="E108" s="59" t="s">
        <v>181</v>
      </c>
      <c r="F108" s="34">
        <f>F109</f>
        <v>37459</v>
      </c>
      <c r="G108" s="34">
        <f>G109</f>
        <v>37459</v>
      </c>
      <c r="H108" s="28">
        <f t="shared" si="1"/>
        <v>1</v>
      </c>
    </row>
    <row r="109" spans="2:8" ht="42.75" customHeight="1">
      <c r="B109" s="5"/>
      <c r="C109" s="5"/>
      <c r="D109" s="6" t="s">
        <v>105</v>
      </c>
      <c r="E109" s="7" t="s">
        <v>106</v>
      </c>
      <c r="F109" s="63">
        <v>37459</v>
      </c>
      <c r="G109" s="65">
        <v>37459</v>
      </c>
      <c r="H109" s="27">
        <f t="shared" si="1"/>
        <v>1</v>
      </c>
    </row>
    <row r="110" spans="2:8" s="13" customFormat="1" ht="16.5" customHeight="1">
      <c r="B110" s="31" t="s">
        <v>132</v>
      </c>
      <c r="C110" s="31"/>
      <c r="D110" s="31"/>
      <c r="E110" s="32" t="s">
        <v>133</v>
      </c>
      <c r="F110" s="37">
        <f>F111</f>
        <v>130000</v>
      </c>
      <c r="G110" s="37">
        <f>G111</f>
        <v>130000</v>
      </c>
      <c r="H110" s="29">
        <f t="shared" si="1"/>
        <v>1</v>
      </c>
    </row>
    <row r="111" spans="2:8" ht="16.5" customHeight="1">
      <c r="B111" s="1"/>
      <c r="C111" s="2" t="s">
        <v>134</v>
      </c>
      <c r="D111" s="3"/>
      <c r="E111" s="4" t="s">
        <v>135</v>
      </c>
      <c r="F111" s="36">
        <f>F112</f>
        <v>130000</v>
      </c>
      <c r="G111" s="36">
        <f>G112</f>
        <v>130000</v>
      </c>
      <c r="H111" s="28">
        <f t="shared" si="1"/>
        <v>1</v>
      </c>
    </row>
    <row r="112" spans="2:8" ht="39" customHeight="1">
      <c r="B112" s="5"/>
      <c r="C112" s="5"/>
      <c r="D112" s="6" t="s">
        <v>105</v>
      </c>
      <c r="E112" s="7" t="s">
        <v>106</v>
      </c>
      <c r="F112" s="63">
        <v>130000</v>
      </c>
      <c r="G112" s="35">
        <v>130000</v>
      </c>
      <c r="H112" s="27">
        <f t="shared" si="1"/>
        <v>1</v>
      </c>
    </row>
    <row r="113" spans="2:8" s="13" customFormat="1" ht="16.5" customHeight="1">
      <c r="B113" s="96" t="s">
        <v>160</v>
      </c>
      <c r="C113" s="96"/>
      <c r="D113" s="75"/>
      <c r="E113" s="32" t="s">
        <v>182</v>
      </c>
      <c r="F113" s="37">
        <f>F114+F117+F122</f>
        <v>10382037</v>
      </c>
      <c r="G113" s="37">
        <f>G114+G117+G122</f>
        <v>5580287.779999999</v>
      </c>
      <c r="H113" s="29">
        <f>G113/F113</f>
        <v>0.5374944993935197</v>
      </c>
    </row>
    <row r="114" spans="2:8" ht="16.5" customHeight="1">
      <c r="B114" s="97"/>
      <c r="C114" s="98" t="s">
        <v>161</v>
      </c>
      <c r="D114" s="77"/>
      <c r="E114" s="59" t="s">
        <v>115</v>
      </c>
      <c r="F114" s="36">
        <f>SUM(F115:F116)</f>
        <v>6894188</v>
      </c>
      <c r="G114" s="36">
        <f>SUM(G115:G116)</f>
        <v>3654550.21</v>
      </c>
      <c r="H114" s="28">
        <f>G114/F114</f>
        <v>0.5300914639983708</v>
      </c>
    </row>
    <row r="115" spans="2:8" ht="12.75">
      <c r="B115" s="78"/>
      <c r="C115" s="78"/>
      <c r="D115" s="92" t="s">
        <v>89</v>
      </c>
      <c r="E115" s="7" t="s">
        <v>90</v>
      </c>
      <c r="F115" s="63">
        <v>50</v>
      </c>
      <c r="G115" s="35">
        <v>2.21</v>
      </c>
      <c r="H115" s="27">
        <f>G115/F115</f>
        <v>0.044199999999999996</v>
      </c>
    </row>
    <row r="116" spans="2:8" ht="67.5">
      <c r="B116" s="78"/>
      <c r="C116" s="78"/>
      <c r="D116" s="92" t="s">
        <v>116</v>
      </c>
      <c r="E116" s="7" t="s">
        <v>117</v>
      </c>
      <c r="F116" s="63">
        <v>6894138</v>
      </c>
      <c r="G116" s="35">
        <v>3654548</v>
      </c>
      <c r="H116" s="27">
        <v>0</v>
      </c>
    </row>
    <row r="117" spans="2:8" ht="33.75">
      <c r="B117" s="76"/>
      <c r="C117" s="98" t="s">
        <v>163</v>
      </c>
      <c r="D117" s="77"/>
      <c r="E117" s="59" t="s">
        <v>183</v>
      </c>
      <c r="F117" s="36">
        <f>SUM(F118:F121)</f>
        <v>3487459</v>
      </c>
      <c r="G117" s="36">
        <f>SUM(G118:G121)</f>
        <v>1925347.5699999998</v>
      </c>
      <c r="H117" s="28">
        <f>G117/F117</f>
        <v>0.5520774781868403</v>
      </c>
    </row>
    <row r="118" spans="2:8" ht="12.75">
      <c r="B118" s="78"/>
      <c r="C118" s="99"/>
      <c r="D118" s="92" t="s">
        <v>89</v>
      </c>
      <c r="E118" s="7" t="s">
        <v>90</v>
      </c>
      <c r="F118" s="63">
        <v>500</v>
      </c>
      <c r="G118" s="65">
        <v>21.36</v>
      </c>
      <c r="H118" s="27">
        <f>G118/F118</f>
        <v>0.04272</v>
      </c>
    </row>
    <row r="119" spans="2:8" ht="12.75">
      <c r="B119" s="5"/>
      <c r="C119" s="99"/>
      <c r="D119" s="40" t="s">
        <v>162</v>
      </c>
      <c r="E119" s="49" t="s">
        <v>170</v>
      </c>
      <c r="F119" s="63">
        <v>3600</v>
      </c>
      <c r="G119" s="65">
        <v>816.27</v>
      </c>
      <c r="H119" s="27">
        <f>G119/F119</f>
        <v>0.22674166666666667</v>
      </c>
    </row>
    <row r="120" spans="2:8" ht="45">
      <c r="B120" s="5"/>
      <c r="C120" s="99"/>
      <c r="D120" s="40" t="s">
        <v>9</v>
      </c>
      <c r="E120" s="7" t="s">
        <v>10</v>
      </c>
      <c r="F120" s="63">
        <v>3483359</v>
      </c>
      <c r="G120" s="65">
        <v>1920000</v>
      </c>
      <c r="H120" s="27">
        <f>G120/F120</f>
        <v>0.5511921108332504</v>
      </c>
    </row>
    <row r="121" spans="2:8" ht="33.75">
      <c r="B121" s="5"/>
      <c r="C121" s="99"/>
      <c r="D121" s="40" t="s">
        <v>118</v>
      </c>
      <c r="E121" s="7" t="s">
        <v>119</v>
      </c>
      <c r="F121" s="63">
        <v>0</v>
      </c>
      <c r="G121" s="65">
        <v>4509.94</v>
      </c>
      <c r="H121" s="27">
        <v>0</v>
      </c>
    </row>
    <row r="122" spans="2:8" ht="16.5" customHeight="1">
      <c r="B122" s="1"/>
      <c r="C122" s="98" t="s">
        <v>164</v>
      </c>
      <c r="D122" s="73"/>
      <c r="E122" s="59" t="s">
        <v>184</v>
      </c>
      <c r="F122" s="36">
        <f>F123</f>
        <v>390</v>
      </c>
      <c r="G122" s="36">
        <f>G123</f>
        <v>390</v>
      </c>
      <c r="H122" s="28">
        <f>G122/F122</f>
        <v>1</v>
      </c>
    </row>
    <row r="123" spans="2:8" ht="45">
      <c r="B123" s="5"/>
      <c r="C123" s="74"/>
      <c r="D123" s="41" t="s">
        <v>9</v>
      </c>
      <c r="E123" s="7" t="s">
        <v>10</v>
      </c>
      <c r="F123" s="63">
        <v>390</v>
      </c>
      <c r="G123" s="65">
        <v>390</v>
      </c>
      <c r="H123" s="27">
        <f>G123/F123</f>
        <v>1</v>
      </c>
    </row>
    <row r="124" spans="2:8" s="13" customFormat="1" ht="16.5" customHeight="1">
      <c r="B124" s="31" t="s">
        <v>136</v>
      </c>
      <c r="C124" s="31"/>
      <c r="D124" s="31"/>
      <c r="E124" s="32" t="s">
        <v>137</v>
      </c>
      <c r="F124" s="37">
        <f>F125+F129</f>
        <v>953000</v>
      </c>
      <c r="G124" s="37">
        <f>G125+G129</f>
        <v>500729.73000000004</v>
      </c>
      <c r="H124" s="29">
        <f t="shared" si="1"/>
        <v>0.5254246904512068</v>
      </c>
    </row>
    <row r="125" spans="2:8" ht="16.5" customHeight="1">
      <c r="B125" s="1"/>
      <c r="C125" s="2" t="s">
        <v>138</v>
      </c>
      <c r="D125" s="3"/>
      <c r="E125" s="4" t="s">
        <v>139</v>
      </c>
      <c r="F125" s="36">
        <f>SUM(F126:F128)</f>
        <v>933500</v>
      </c>
      <c r="G125" s="36">
        <f>SUM(G126:G128)</f>
        <v>479292.54000000004</v>
      </c>
      <c r="H125" s="28">
        <f t="shared" si="1"/>
        <v>0.5134360364220675</v>
      </c>
    </row>
    <row r="126" spans="2:8" ht="39.75" customHeight="1">
      <c r="B126" s="5"/>
      <c r="C126" s="5"/>
      <c r="D126" s="6" t="s">
        <v>72</v>
      </c>
      <c r="E126" s="7" t="s">
        <v>73</v>
      </c>
      <c r="F126" s="63">
        <v>924000</v>
      </c>
      <c r="G126" s="65">
        <v>474318.44</v>
      </c>
      <c r="H126" s="27">
        <f t="shared" si="1"/>
        <v>0.5133316450216451</v>
      </c>
    </row>
    <row r="127" spans="2:8" ht="39.75" customHeight="1">
      <c r="B127" s="5"/>
      <c r="C127" s="5"/>
      <c r="D127" s="40" t="s">
        <v>95</v>
      </c>
      <c r="E127" s="7" t="s">
        <v>96</v>
      </c>
      <c r="F127" s="63">
        <v>0</v>
      </c>
      <c r="G127" s="65">
        <v>67.45</v>
      </c>
      <c r="H127" s="27">
        <v>0</v>
      </c>
    </row>
    <row r="128" spans="2:8" ht="35.25" customHeight="1">
      <c r="B128" s="5"/>
      <c r="C128" s="5"/>
      <c r="D128" s="6" t="s">
        <v>53</v>
      </c>
      <c r="E128" s="7" t="s">
        <v>54</v>
      </c>
      <c r="F128" s="63">
        <v>9500</v>
      </c>
      <c r="G128" s="65">
        <v>4906.65</v>
      </c>
      <c r="H128" s="27">
        <f t="shared" si="1"/>
        <v>0.5164894736842105</v>
      </c>
    </row>
    <row r="129" spans="2:8" ht="28.5" customHeight="1">
      <c r="B129" s="1"/>
      <c r="C129" s="2" t="s">
        <v>140</v>
      </c>
      <c r="D129" s="3"/>
      <c r="E129" s="4" t="s">
        <v>141</v>
      </c>
      <c r="F129" s="34">
        <f>F130</f>
        <v>19500</v>
      </c>
      <c r="G129" s="34">
        <f>G130</f>
        <v>21437.19</v>
      </c>
      <c r="H129" s="28">
        <f t="shared" si="1"/>
        <v>1.0993430769230768</v>
      </c>
    </row>
    <row r="130" spans="2:8" ht="16.5" customHeight="1">
      <c r="B130" s="5"/>
      <c r="C130" s="5"/>
      <c r="D130" s="6" t="s">
        <v>95</v>
      </c>
      <c r="E130" s="7" t="s">
        <v>96</v>
      </c>
      <c r="F130" s="63">
        <v>19500</v>
      </c>
      <c r="G130" s="65">
        <v>21437.19</v>
      </c>
      <c r="H130" s="27">
        <f t="shared" si="1"/>
        <v>1.0993430769230768</v>
      </c>
    </row>
    <row r="131" spans="2:8" s="13" customFormat="1" ht="16.5" customHeight="1">
      <c r="B131" s="31" t="s">
        <v>142</v>
      </c>
      <c r="C131" s="31"/>
      <c r="D131" s="31"/>
      <c r="E131" s="32" t="s">
        <v>143</v>
      </c>
      <c r="F131" s="33">
        <f>F132+F135</f>
        <v>27736</v>
      </c>
      <c r="G131" s="33">
        <f>G132+G135</f>
        <v>26036</v>
      </c>
      <c r="H131" s="29">
        <f t="shared" si="1"/>
        <v>0.9387078165561004</v>
      </c>
    </row>
    <row r="132" spans="2:8" ht="16.5" customHeight="1">
      <c r="B132" s="1"/>
      <c r="C132" s="2" t="s">
        <v>144</v>
      </c>
      <c r="D132" s="61"/>
      <c r="E132" s="4" t="s">
        <v>145</v>
      </c>
      <c r="F132" s="34">
        <f>F133+F134</f>
        <v>23736</v>
      </c>
      <c r="G132" s="34">
        <f>G133+G134</f>
        <v>26036</v>
      </c>
      <c r="H132" s="28">
        <f t="shared" si="1"/>
        <v>1.0968992248062015</v>
      </c>
    </row>
    <row r="133" spans="2:8" ht="45">
      <c r="B133" s="1"/>
      <c r="C133" s="100"/>
      <c r="D133" s="101" t="s">
        <v>5</v>
      </c>
      <c r="E133" s="102" t="s">
        <v>6</v>
      </c>
      <c r="F133" s="70">
        <v>21266</v>
      </c>
      <c r="G133" s="65">
        <v>23566</v>
      </c>
      <c r="H133" s="28">
        <f t="shared" si="1"/>
        <v>1.10815386062259</v>
      </c>
    </row>
    <row r="134" spans="2:8" ht="15">
      <c r="B134" s="80"/>
      <c r="C134" s="90"/>
      <c r="D134" s="62" t="s">
        <v>97</v>
      </c>
      <c r="E134" s="7" t="s">
        <v>98</v>
      </c>
      <c r="F134" s="71">
        <v>2470</v>
      </c>
      <c r="G134" s="65">
        <v>2470</v>
      </c>
      <c r="H134" s="28">
        <f t="shared" si="1"/>
        <v>1</v>
      </c>
    </row>
    <row r="135" spans="2:8" ht="16.5" customHeight="1">
      <c r="B135" s="1"/>
      <c r="C135" s="105" t="s">
        <v>165</v>
      </c>
      <c r="D135" s="103"/>
      <c r="E135" s="104" t="s">
        <v>8</v>
      </c>
      <c r="F135" s="34">
        <f>F136</f>
        <v>4000</v>
      </c>
      <c r="G135" s="34">
        <f>G136</f>
        <v>0</v>
      </c>
      <c r="H135" s="28">
        <f>G135/F135</f>
        <v>0</v>
      </c>
    </row>
    <row r="136" spans="2:8" ht="15">
      <c r="B136" s="1"/>
      <c r="C136" s="72"/>
      <c r="D136" s="93" t="s">
        <v>97</v>
      </c>
      <c r="E136" s="7" t="s">
        <v>98</v>
      </c>
      <c r="F136" s="70">
        <v>4000</v>
      </c>
      <c r="G136" s="65">
        <v>0</v>
      </c>
      <c r="H136" s="28">
        <f>G136/F136</f>
        <v>0</v>
      </c>
    </row>
    <row r="137" spans="2:8" ht="5.25" customHeight="1">
      <c r="B137" s="16"/>
      <c r="C137" s="17"/>
      <c r="D137" s="60"/>
      <c r="E137" s="18"/>
      <c r="F137" s="55"/>
      <c r="G137" s="38"/>
      <c r="H137" s="27"/>
    </row>
    <row r="138" spans="2:8" ht="28.5" customHeight="1">
      <c r="B138" s="19" t="s">
        <v>146</v>
      </c>
      <c r="C138" s="20"/>
      <c r="D138" s="20"/>
      <c r="E138" s="21"/>
      <c r="F138" s="39">
        <f>F4+F7+F10+F13+F18+F25+F28+F59+F68+F92+F110+F124+F131+F89+F113</f>
        <v>31928769.59</v>
      </c>
      <c r="G138" s="39">
        <f>G4+G7+G10+G13+G18+G25+G28+G59+G68+G92+G110+G124+G131+G89+G113</f>
        <v>17673290.18</v>
      </c>
      <c r="H138" s="30">
        <f t="shared" si="1"/>
        <v>0.5535224315544944</v>
      </c>
    </row>
    <row r="139" ht="378.75" customHeight="1"/>
    <row r="140" ht="378.75" customHeight="1"/>
    <row r="141" ht="5.25" customHeight="1">
      <c r="F141" s="57"/>
    </row>
    <row r="142" spans="2:6" ht="11.25" customHeight="1">
      <c r="B142" s="22" t="s">
        <v>57</v>
      </c>
      <c r="C142" s="23"/>
      <c r="D142" s="24"/>
      <c r="F142" s="57"/>
    </row>
    <row r="143" spans="2:4" ht="5.25" customHeight="1">
      <c r="B143" s="25"/>
      <c r="C143" s="26"/>
      <c r="D143" s="24"/>
    </row>
  </sheetData>
  <printOptions/>
  <pageMargins left="0.49" right="0.17" top="0.7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2017-08-22T08:08:37Z</cp:lastPrinted>
  <dcterms:modified xsi:type="dcterms:W3CDTF">2017-08-22T08:13:31Z</dcterms:modified>
  <cp:category/>
  <cp:version/>
  <cp:contentType/>
  <cp:contentStatus/>
</cp:coreProperties>
</file>