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525" windowWidth="12000" windowHeight="3180" tabRatio="787" activeTab="0"/>
  </bookViews>
  <sheets>
    <sheet name="informacje ogólne" sheetId="1" r:id="rId1"/>
    <sheet name="budynki" sheetId="2" r:id="rId2"/>
    <sheet name="budynki c.d." sheetId="3" r:id="rId3"/>
    <sheet name="elektronika " sheetId="4" r:id="rId4"/>
    <sheet name="środki trwałe" sheetId="5" r:id="rId5"/>
    <sheet name="pojazdy" sheetId="6" r:id="rId6"/>
    <sheet name="jednostka pływająca" sheetId="7" r:id="rId7"/>
    <sheet name="lokalizacje" sheetId="8" r:id="rId8"/>
    <sheet name="szkody" sheetId="9" r:id="rId9"/>
  </sheets>
  <definedNames>
    <definedName name="_xlnm.Print_Area" localSheetId="7">'lokalizacje'!$A$1:$C$19</definedName>
    <definedName name="_xlnm.Print_Area" localSheetId="5">'pojazdy'!$A$1:$V$31</definedName>
    <definedName name="_xlnm.Print_Area" localSheetId="8">'szkody'!$A$1:$E$13</definedName>
    <definedName name="_xlnm.Print_Area" localSheetId="4">'środki trwałe'!$A$1:$D$18</definedName>
  </definedNames>
  <calcPr fullCalcOnLoad="1"/>
</workbook>
</file>

<file path=xl/sharedStrings.xml><?xml version="1.0" encoding="utf-8"?>
<sst xmlns="http://schemas.openxmlformats.org/spreadsheetml/2006/main" count="1948" uniqueCount="825">
  <si>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</si>
  <si>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</si>
  <si>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zabezpieczenia
(znane zabiezpieczenia p-poż i przeciw kradzieżowe)                                      (2)</t>
  </si>
  <si>
    <t>lokalizacja (adres)</t>
  </si>
  <si>
    <t>W tym zbiory bibioteczne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</si>
  <si>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</si>
  <si>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</si>
  <si>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</si>
  <si>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</si>
  <si>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</si>
  <si>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</si>
  <si>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</si>
  <si>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</si>
  <si>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</si>
  <si>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Urządzenia i wyposażenie</t>
  </si>
  <si>
    <t>Wykaz monitoringu wizyjnego</t>
  </si>
  <si>
    <t>lp.</t>
  </si>
  <si>
    <t xml:space="preserve">nazwa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</si>
  <si>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</si>
  <si>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</si>
  <si>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</si>
  <si>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</si>
  <si>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</si>
  <si>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</si>
  <si>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</si>
  <si>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znajdują się w nim instalacje sanitarne? (TAK/NIE)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</si>
  <si>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</si>
  <si>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</si>
  <si>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</si>
  <si>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</si>
  <si>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</si>
  <si>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</si>
  <si>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</si>
  <si>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</si>
  <si>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</si>
  <si>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</si>
  <si>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suma ubezpieczenia (wartość)</t>
  </si>
  <si>
    <t>rodzaj wartości (księgowa brutto - KB / odtworzeniowa - O)</t>
  </si>
  <si>
    <r>
      <t xml:space="preserve">opis stanu technicznego budynku wg poniższych elementów budynku </t>
    </r>
  </si>
  <si>
    <t>INFORMACJA O MAJĄTKU TRWAŁYM</t>
  </si>
  <si>
    <t>2. Komunalny Zakład Budżetowy</t>
  </si>
  <si>
    <t>3. Biblioteka Publiczna</t>
  </si>
  <si>
    <t>4. Gminny Zespół Ekonomiczno-Administracyjny Szkół</t>
  </si>
  <si>
    <t>6. Szkoła Podstawowa w Górze</t>
  </si>
  <si>
    <t>7. Szkoła Podstawowa w Noskowie</t>
  </si>
  <si>
    <t>8. Szkoła Podstawowa w Wojciechowie</t>
  </si>
  <si>
    <t>9. Zespół Szkół w Rusku</t>
  </si>
  <si>
    <t>SUMA OGÓŁEM</t>
  </si>
  <si>
    <t>Gminny Ośrodek Pomocy Społecznej</t>
  </si>
  <si>
    <t>Komunalny Zakład Budżetowy</t>
  </si>
  <si>
    <t>Gminny Ośrodek Kultury</t>
  </si>
  <si>
    <t>Biblioteka Publiczna</t>
  </si>
  <si>
    <t>Gminny Zespół Ekonomiczno-Administracyjny Szkół</t>
  </si>
  <si>
    <t>Szkoła Podstawowa w Wojciechowie</t>
  </si>
  <si>
    <t>Zespół Szkół w Rusku</t>
  </si>
  <si>
    <t>Szkoła Podstawowa w Noskowie</t>
  </si>
  <si>
    <t>Szkoła Podstawowa w Górze</t>
  </si>
  <si>
    <t>WYKAZ LOKALIZACJI, W KTÓRYCH PROWADZONA JEST DZIAŁALNOŚĆ ORAZ LOKALIZACJI, GDZIE ZNAJDUJE SIĘ MIENIE NALEŻĄCE DO JEDNOSTEK GMINY JARACZEWO (nie wykazane w załączniku nr 1 - poniższy wykaz nie musi być pełnym wykazem lokalizacji)</t>
  </si>
  <si>
    <t>2. Gminny Ośrodek Pomocy Społecznej</t>
  </si>
  <si>
    <t>3. Komunalny Zakład Budżetowy</t>
  </si>
  <si>
    <t>4. Gminny Ośrodek Kultury</t>
  </si>
  <si>
    <t>5. Biblioteka Publiczna</t>
  </si>
  <si>
    <t>6. Gminny Zespół Ekonomiczno-Administracyjny Szkół</t>
  </si>
  <si>
    <t>Razem monitoring</t>
  </si>
  <si>
    <t>3. Gminny Zespół Ekonomiczno-Administracyjny Szkół</t>
  </si>
  <si>
    <t>-</t>
  </si>
  <si>
    <t>TAK</t>
  </si>
  <si>
    <t>NIE</t>
  </si>
  <si>
    <t>Tabela nr 4</t>
  </si>
  <si>
    <t>nie dotyczy</t>
  </si>
  <si>
    <t>ul. Jarocińska 7, 63-233 Jaraczewo</t>
  </si>
  <si>
    <t>gaśnice (proszkowa szt. 1), alarm</t>
  </si>
  <si>
    <t>nie</t>
  </si>
  <si>
    <t>remiza strażacka</t>
  </si>
  <si>
    <t>świetlica wiejska</t>
  </si>
  <si>
    <t xml:space="preserve">lokal mieszkalny </t>
  </si>
  <si>
    <t>KB</t>
  </si>
  <si>
    <t>Wiata przystankowa</t>
  </si>
  <si>
    <t>gaśnice</t>
  </si>
  <si>
    <t>Cerekwica</t>
  </si>
  <si>
    <t>Gola</t>
  </si>
  <si>
    <t>Jaraczewo</t>
  </si>
  <si>
    <t>Łobzowiec</t>
  </si>
  <si>
    <t>Wojciechowo</t>
  </si>
  <si>
    <t>Strzyżewko</t>
  </si>
  <si>
    <t>Zalesie</t>
  </si>
  <si>
    <t>Łobez</t>
  </si>
  <si>
    <t>Panienka</t>
  </si>
  <si>
    <t>Nosków</t>
  </si>
  <si>
    <t>Góra</t>
  </si>
  <si>
    <t>Cerekwica Stara</t>
  </si>
  <si>
    <t>Suchorzewko</t>
  </si>
  <si>
    <t>Brzostów</t>
  </si>
  <si>
    <t>Góra dz.397/10</t>
  </si>
  <si>
    <t>Jaraczewo, ul. Jarocińska 1</t>
  </si>
  <si>
    <t>Rusko</t>
  </si>
  <si>
    <t>Parzęczew</t>
  </si>
  <si>
    <t>Gola II</t>
  </si>
  <si>
    <t>Cerekwica Nowa</t>
  </si>
  <si>
    <t>Niedźwiady</t>
  </si>
  <si>
    <t>Poręba</t>
  </si>
  <si>
    <t xml:space="preserve">Gola </t>
  </si>
  <si>
    <t>Łukaszewo</t>
  </si>
  <si>
    <t>Park - rewitalizacja</t>
  </si>
  <si>
    <t>sieć wodociągowa i dozbrojenie</t>
  </si>
  <si>
    <t>parking samochodowy</t>
  </si>
  <si>
    <t>piec wypałowy</t>
  </si>
  <si>
    <t>termomodernizacja budynków użyteczności publicznej</t>
  </si>
  <si>
    <t>gm.Jaraczewo</t>
  </si>
  <si>
    <t>Rusko, ul. Szkolna 28</t>
  </si>
  <si>
    <t>Jaraczewo, ul. Jarocińska 10</t>
  </si>
  <si>
    <t>drewno</t>
  </si>
  <si>
    <t>drewno, blachodachówka</t>
  </si>
  <si>
    <t>beton komórkowy</t>
  </si>
  <si>
    <t>bardzo dobry</t>
  </si>
  <si>
    <t>bardzo dobra</t>
  </si>
  <si>
    <t>budynek administracji</t>
  </si>
  <si>
    <t>budynek - Ośrodek Zdrowia</t>
  </si>
  <si>
    <t>budynek gospodarczy</t>
  </si>
  <si>
    <t>budynek mieszkalny</t>
  </si>
  <si>
    <t>stacja uzdatniania wody</t>
  </si>
  <si>
    <t>hydrofornia z urządzeniami</t>
  </si>
  <si>
    <t>szafa sterująca+GPRS</t>
  </si>
  <si>
    <t>studnia publiczna</t>
  </si>
  <si>
    <t>studnia głębinowa</t>
  </si>
  <si>
    <t>sieć wodociągowa z przyłaczami</t>
  </si>
  <si>
    <t>składowisko odpadów</t>
  </si>
  <si>
    <t>przepływomierz elektromagnetyczny</t>
  </si>
  <si>
    <t>tak</t>
  </si>
  <si>
    <t>Jaraczewo, ul. Jarocińska 7</t>
  </si>
  <si>
    <t>gaśnica (3 szt)</t>
  </si>
  <si>
    <t>Rusko, ul. Koźmińska 7</t>
  </si>
  <si>
    <t>Góra, ul. Jarocińska 40</t>
  </si>
  <si>
    <t>Cerekwica Stara 48</t>
  </si>
  <si>
    <t>Panienka 31</t>
  </si>
  <si>
    <t>Rusko, ul. Koźmińska 5</t>
  </si>
  <si>
    <t>monitoring (sygnał alarmowy przekazywany jest do agencji ochrony), gaśnica (1 szt)</t>
  </si>
  <si>
    <t>Bielejewo</t>
  </si>
  <si>
    <t>Panienka, Bielejewo</t>
  </si>
  <si>
    <t>Łobzowiec, Parzęczew</t>
  </si>
  <si>
    <t>Góra, Brzostów</t>
  </si>
  <si>
    <t>Wojciechowo, Łowęcice</t>
  </si>
  <si>
    <t>gaśnica (1 szt)</t>
  </si>
  <si>
    <t>dobry</t>
  </si>
  <si>
    <t>Boisko wielofunkcyjne z budynkiem sanitarno-socjalnym /szatnią/</t>
  </si>
  <si>
    <t>Tak</t>
  </si>
  <si>
    <t>Nie</t>
  </si>
  <si>
    <t>ul. Kolejowa 4, 63-233 Jaraczewo</t>
  </si>
  <si>
    <t>bloczki betonowe, pustaki ceramiczne</t>
  </si>
  <si>
    <t>płyta warstwowa z wypełnieniem styropianowym</t>
  </si>
  <si>
    <t>żel beton, płyta warstwowa z wypełnieniem styropianowym</t>
  </si>
  <si>
    <t>Wojciechowo 1, 63-233 Jaraczewo</t>
  </si>
  <si>
    <t>cegła</t>
  </si>
  <si>
    <t>płyty żelbetonowe</t>
  </si>
  <si>
    <t>dachówka</t>
  </si>
  <si>
    <t xml:space="preserve">Budynek szkolny </t>
  </si>
  <si>
    <t>Budynek szkolny III część</t>
  </si>
  <si>
    <t>1903-1958</t>
  </si>
  <si>
    <t>Jaraczewo, Jarocińska 10</t>
  </si>
  <si>
    <t>cegła pełna</t>
  </si>
  <si>
    <t>drewno i beton</t>
  </si>
  <si>
    <t>więźba dachowa drewniana, dachówka</t>
  </si>
  <si>
    <t>słupy żelbetowe, ściany trójwarstwowe</t>
  </si>
  <si>
    <t>stropodach na stalowych wiązarach</t>
  </si>
  <si>
    <t>płyta korytkowa</t>
  </si>
  <si>
    <t>cegła ceramiczna</t>
  </si>
  <si>
    <t>płyty kanałowe</t>
  </si>
  <si>
    <t>więźba dachowa drewniana, blacha stalowa</t>
  </si>
  <si>
    <t>Budynek szkolny</t>
  </si>
  <si>
    <t>Gola, ul. Szkolna 2, 63-233 Jaraczewo</t>
  </si>
  <si>
    <t>Gola, ul. Jaraczewska 4, 63-233 Jaraczewo</t>
  </si>
  <si>
    <t>stropy drewniane</t>
  </si>
  <si>
    <t>dachówka karpiówka</t>
  </si>
  <si>
    <t xml:space="preserve">Nosków, ul. Szkolna 28, 63-233 Jaraczewo </t>
  </si>
  <si>
    <t>z cegły pełnej</t>
  </si>
  <si>
    <t>prefabrykowane, nad poddaszem drewniany</t>
  </si>
  <si>
    <t>więźba drewniana, kryty dachówką</t>
  </si>
  <si>
    <t>gaśnice proszkowe, alarm, kraty w oknach, czujniki i urządzenia alarmowe, monitoring wizyjny z nagrywaniem, dozór pracowniczy oraz umowa z agencją ochrony mienia</t>
  </si>
  <si>
    <t>Rusko, ul. Szkolna 29, 63-233 Jaraczewo</t>
  </si>
  <si>
    <t>płyta stropowa betonowa</t>
  </si>
  <si>
    <t>blacha</t>
  </si>
  <si>
    <t>cegła, pustak</t>
  </si>
  <si>
    <t>konstrukcja metalowa</t>
  </si>
  <si>
    <t>płyta obornicka</t>
  </si>
  <si>
    <t>częściowo</t>
  </si>
  <si>
    <t>Sala gimnastyczna</t>
  </si>
  <si>
    <t>hydrant, gaśnice</t>
  </si>
  <si>
    <t>alarm, kraty w oknach jednego pomieszczenia, gaśnice</t>
  </si>
  <si>
    <t>Panienka 12, 63-233 Jaraczewo</t>
  </si>
  <si>
    <t>drewniane</t>
  </si>
  <si>
    <t>drewniane i betonowe</t>
  </si>
  <si>
    <t>betonowe</t>
  </si>
  <si>
    <t>elementy blachodachówkowe</t>
  </si>
  <si>
    <t>ogrodzenie betonowe, siatka</t>
  </si>
  <si>
    <t>NIE DOTYCZY</t>
  </si>
  <si>
    <t>stan dobry</t>
  </si>
  <si>
    <t>stan bardzo dobry i dobry</t>
  </si>
  <si>
    <t>1+ poddasze</t>
  </si>
  <si>
    <t>cegła wypalana</t>
  </si>
  <si>
    <t>strop żużlowy</t>
  </si>
  <si>
    <t>strop żelbetonowy</t>
  </si>
  <si>
    <t>płaski kryty papą</t>
  </si>
  <si>
    <t>dobra</t>
  </si>
  <si>
    <t>4. Biblioteka Publiczna</t>
  </si>
  <si>
    <t>5. Zespół Szkół w Jaraczewie</t>
  </si>
  <si>
    <t>10. Gminny Ośrodek Kultury</t>
  </si>
  <si>
    <t>5 gaśnic proszkowych, stały monitoring obiektu przez kamery firmy ochroniarskiej</t>
  </si>
  <si>
    <t>budynek -garaż</t>
  </si>
  <si>
    <t xml:space="preserve">NIE </t>
  </si>
  <si>
    <t>1974/2009</t>
  </si>
  <si>
    <t>1974/2011</t>
  </si>
  <si>
    <t>1986/2011</t>
  </si>
  <si>
    <t>1987/2012</t>
  </si>
  <si>
    <t>2004/2012</t>
  </si>
  <si>
    <t>1973/2010</t>
  </si>
  <si>
    <t>1955/2011</t>
  </si>
  <si>
    <t>wiecz.użytk.</t>
  </si>
  <si>
    <t>Jaraczewo, Jarocińska 1</t>
  </si>
  <si>
    <t>Jaraczewo, ul.Kolejowa</t>
  </si>
  <si>
    <t>wiata przystankowa</t>
  </si>
  <si>
    <t>Parzęczew (szlak rowerowy)</t>
  </si>
  <si>
    <t>Panienka (szlak rowerowy)</t>
  </si>
  <si>
    <t>Rusko (szlak rowerowy)</t>
  </si>
  <si>
    <t>Góra, ul.Zaleska</t>
  </si>
  <si>
    <t>boisko sportowe (trybuny i ogrodzenie)</t>
  </si>
  <si>
    <t>Kompleks sportowo-kulturalny (boiska)</t>
  </si>
  <si>
    <t>drenowanie</t>
  </si>
  <si>
    <t>mosty</t>
  </si>
  <si>
    <t>drogi i chodniki</t>
  </si>
  <si>
    <t>oświetlenie ulic</t>
  </si>
  <si>
    <t>kanalizacja deszczowa</t>
  </si>
  <si>
    <t xml:space="preserve">kanalizacja </t>
  </si>
  <si>
    <t>place pzy świetlicach</t>
  </si>
  <si>
    <t>2008/2012</t>
  </si>
  <si>
    <t>2012/2013</t>
  </si>
  <si>
    <t>ulepsz.obcego. śr.trw.</t>
  </si>
  <si>
    <t>Gola - Jaraczewo</t>
  </si>
  <si>
    <t>Panienka - Bielejewo</t>
  </si>
  <si>
    <t>Nosków - Kapalica</t>
  </si>
  <si>
    <t>Jaraczewo, Niedźwiady, Brzostów, Zalesie, Gola</t>
  </si>
  <si>
    <t xml:space="preserve">Jaraczewo, Jarocińska 1 </t>
  </si>
  <si>
    <t>Zalesie, Strzyżewko, Suchorzewko,Wojciechowo,Łobez</t>
  </si>
  <si>
    <t>Rusko, Jaraczewo (Ośr.Zdrowia)</t>
  </si>
  <si>
    <t>Strzelnica - Jaraczewo, ul. Golska</t>
  </si>
  <si>
    <t>gaśnice proszek ABC 6 kg 13 A 89 BC(3 szt.), gaśnica proszek ABC 6 kg 113 BC - 2 szt., czujniki i urządzenia alarmowe, kraty w oknach alarm</t>
  </si>
  <si>
    <t>gaśnice prosek ABC g kg (2 szt.)</t>
  </si>
  <si>
    <t>Szkoła Podstawowa w Goli</t>
  </si>
  <si>
    <t>Gimnazjum</t>
  </si>
  <si>
    <t>Zespół Szkół w Jaraczewie:</t>
  </si>
  <si>
    <t>a.</t>
  </si>
  <si>
    <t>b.</t>
  </si>
  <si>
    <t>urządzenia alarmowe-całość budynku, sygnalizacja dźwiękowa, sygnalizatory na zewnątrz, dozór agencji ochrony całodobowy</t>
  </si>
  <si>
    <t>ul. Jarocińska 41, Góra</t>
  </si>
  <si>
    <t>ul. Kolejowa 7, Jaraczewo</t>
  </si>
  <si>
    <t>szafa sterownicza+monitoring         +GPRS+sygnalizator+sonda</t>
  </si>
  <si>
    <t>gaśnica (3 szt), kraty na oknach</t>
  </si>
  <si>
    <t>monitoring (sygnał alarmowy przekazywany jest do agencji ochrony), gaśnica (2 szt)</t>
  </si>
  <si>
    <t>siłownia zewnętrzna</t>
  </si>
  <si>
    <t>plac dla rolkarzy</t>
  </si>
  <si>
    <t>strzelnica (zadaszenie toru)</t>
  </si>
  <si>
    <t>2004/2014</t>
  </si>
  <si>
    <t>gaśnice pianowe (6szt.), hydranty (3szt.), alarm - sygn.do agencji ochrony (8 czujek), kraty w oknie sekretariatu</t>
  </si>
  <si>
    <t>gaśnice pianowe (2 szt.), hydranty (2szt.)</t>
  </si>
  <si>
    <t>płty korytkowe, papa</t>
  </si>
  <si>
    <t>studnia głębinowa 2A</t>
  </si>
  <si>
    <t>3. Zespół Szkół w Rusku</t>
  </si>
  <si>
    <t>Kompleks boisk sportowych "ORLIK" w miejscowości Rusko</t>
  </si>
  <si>
    <t>Kompleks boisk sportowych "ORLIK" w miejscowości Jaraczewo</t>
  </si>
  <si>
    <t>Budynek gospodarczo - magazynowy przy Sali gimnastycznej w Jaraczewie</t>
  </si>
  <si>
    <t>gaśnice, sygnały alarmowe do agencji ochrony</t>
  </si>
  <si>
    <t>budynki - cegła</t>
  </si>
  <si>
    <t>drewno , papa</t>
  </si>
  <si>
    <t>Gaśnice proszkowe - 7 szt., Hydrant - 2 szt., Czujnik gazu - 1 szt., Alarm przeciwwłamaniowy, usługa ochrony</t>
  </si>
  <si>
    <t>1900/2003</t>
  </si>
  <si>
    <t>Biblioteka Publiczna Gminy Jaraczewo - filia w Górze</t>
  </si>
  <si>
    <t>gaśnica proszkowa - 3 szt.; czujniki alarmowe / z powiadomieniem na telefon/,; kraty</t>
  </si>
  <si>
    <t>gaśnica proszkowa - 3 szt - 6xABC, czujki dymu</t>
  </si>
  <si>
    <t>spadzisty , kryty dachówką karpiówką</t>
  </si>
  <si>
    <t>dostateczny</t>
  </si>
  <si>
    <t>Góra ul. Jarocińska 40    63-233 Jaraczewo</t>
  </si>
  <si>
    <t>Jaraczewo ul. Kolejowa 7  63-233 Jaraczewo</t>
  </si>
  <si>
    <t>zabezpieczenia (znane zabezpieczenia p-poż i przeciw kradzieżowe)</t>
  </si>
  <si>
    <t>gaśnica proszkow - 3szt Kraty w części okien</t>
  </si>
  <si>
    <t>gaśnice proszkowe - 3 szt 6ABC, czujki gazu,</t>
  </si>
  <si>
    <t>budynek szkolny parter</t>
  </si>
  <si>
    <t>budynek szkolny stary</t>
  </si>
  <si>
    <t>łącznik</t>
  </si>
  <si>
    <t>budynek gospodarczy- ubikacje</t>
  </si>
  <si>
    <t>budynek sanitariatów</t>
  </si>
  <si>
    <t>ogrodzenie przy szkole</t>
  </si>
  <si>
    <t xml:space="preserve">budynek szkolny </t>
  </si>
  <si>
    <t>budynek gospodarczy- pralnia</t>
  </si>
  <si>
    <t>szambo</t>
  </si>
  <si>
    <t>studnia</t>
  </si>
  <si>
    <t>ogrodzenie murowane</t>
  </si>
  <si>
    <t>budynek gospodarczy-ubikacje</t>
  </si>
  <si>
    <t>sanitariaty</t>
  </si>
  <si>
    <t>Góra, ul. Jarocińska 6, 63-233 Jaraczewo</t>
  </si>
  <si>
    <t xml:space="preserve">drewniane </t>
  </si>
  <si>
    <t>konstrukcja stalowa</t>
  </si>
  <si>
    <t>1 + poddasze</t>
  </si>
  <si>
    <t>łącznie poz. 1 i 3</t>
  </si>
  <si>
    <t>7. Zespół Szkół w Jaraczewie - Gimnazjum</t>
  </si>
  <si>
    <t>8. Zespół Szkół w Jaraczewie - Szkoła Podstawowa w Goli</t>
  </si>
  <si>
    <t>10. Szkoła Podstawowa w Noskowie</t>
  </si>
  <si>
    <t>11. Szkoła Podstawowa w Wojciechowie</t>
  </si>
  <si>
    <t>63-233 Jaraczewo, Gola, ul. Szkolna 2</t>
  </si>
  <si>
    <t>czujniki i urządzenia alarmowe, kraty, alarm</t>
  </si>
  <si>
    <t>gaśnice proszek ABC 6 kg (2 szt.)</t>
  </si>
  <si>
    <t>Tabela nr 1 - Informacje ogólne do oceny ryzyka w Gminie Jaraczewo</t>
  </si>
  <si>
    <t>L.p.</t>
  </si>
  <si>
    <t>Nazwa jednostki</t>
  </si>
  <si>
    <t>NIP</t>
  </si>
  <si>
    <t>REGON</t>
  </si>
  <si>
    <t>Liczba pracowników</t>
  </si>
  <si>
    <t>Liczba uczniów/ wychowanków/ pensjonariuszy</t>
  </si>
  <si>
    <t>Elementy mające wpływ na ocenę ryzyka</t>
  </si>
  <si>
    <t>Czy w konstrukcji budynków występuje płyta warstwowa?</t>
  </si>
  <si>
    <t>Odległość lokalizacji od najbliższego zbiornika wodnego</t>
  </si>
  <si>
    <t>Czy od 1997 r. wystąpiło w jednostce ryzyko powodzi?</t>
  </si>
  <si>
    <t>Wysokość rocznego budżetu</t>
  </si>
  <si>
    <t>617-172-47-94</t>
  </si>
  <si>
    <t>000532990</t>
  </si>
  <si>
    <t>Gminny Ośrodek Pomocy Społecznej, ul. Jarocińska 7, 63-233 Jaraczewo</t>
  </si>
  <si>
    <t>617-194-97-02</t>
  </si>
  <si>
    <t>1,5 km</t>
  </si>
  <si>
    <t>Komunalny Zakład Budżetowy, ul. Rynek 5, 63-233 Jaraczewo</t>
  </si>
  <si>
    <t>617-194-69-45</t>
  </si>
  <si>
    <t xml:space="preserve">Gminny Ośrodek Kultury, ul. Kolejowa 4, 63-233 Jaraczewo </t>
  </si>
  <si>
    <t>617-201-85-32</t>
  </si>
  <si>
    <t>251475444</t>
  </si>
  <si>
    <t>617-201-85-49</t>
  </si>
  <si>
    <t>251475450</t>
  </si>
  <si>
    <t>Gminny Zespół Ekonomiczno-Administracyjny Szkół , ul. Jarocińska 1, 63-233 Jaraczewo</t>
  </si>
  <si>
    <t>617-172-43-05</t>
  </si>
  <si>
    <t>001140677</t>
  </si>
  <si>
    <t>50 m</t>
  </si>
  <si>
    <t>617-220-35-60</t>
  </si>
  <si>
    <t>302188429</t>
  </si>
  <si>
    <t>617-214-76-89</t>
  </si>
  <si>
    <t>001171867</t>
  </si>
  <si>
    <t>60 m</t>
  </si>
  <si>
    <t>617-21-47-672</t>
  </si>
  <si>
    <t>251587798</t>
  </si>
  <si>
    <t>Tak - płyta obornicka; pokrycie dachu na sali sportowej</t>
  </si>
  <si>
    <t>100 m</t>
  </si>
  <si>
    <t>617-214-76-37</t>
  </si>
  <si>
    <t>001171844</t>
  </si>
  <si>
    <t>3 km</t>
  </si>
  <si>
    <t>Szkoła Podstawowa w Górze, ul. Jarocińska 6, 63-233 Jaraczewo</t>
  </si>
  <si>
    <t>617-214-77-03</t>
  </si>
  <si>
    <t>001171838</t>
  </si>
  <si>
    <t>400 m</t>
  </si>
  <si>
    <t>Dodatkowe informacje</t>
  </si>
  <si>
    <t>Rok</t>
  </si>
  <si>
    <t>Ryzyko</t>
  </si>
  <si>
    <t>Liczba szkód</t>
  </si>
  <si>
    <t>Suma wypłaconych odszkodowań</t>
  </si>
  <si>
    <t>Krótki opis szkód</t>
  </si>
  <si>
    <t>Kradzież</t>
  </si>
  <si>
    <t>Szyby</t>
  </si>
  <si>
    <t>ŁĄCZNIE</t>
  </si>
  <si>
    <t>Dane pojazdów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</si>
  <si>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</si>
  <si>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</si>
  <si>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</si>
  <si>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</si>
  <si>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</si>
  <si>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</si>
  <si>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</si>
  <si>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Ilość miejsc</t>
  </si>
  <si>
    <t>Ładowność (w kg)</t>
  </si>
  <si>
    <t>Czy pojazd służy do nauki jazdy? (TAK/NIE)</t>
  </si>
  <si>
    <t>Przebieg</t>
  </si>
  <si>
    <t>Suma ubezpieczenia (wartość pojazdu z VAT)</t>
  </si>
  <si>
    <t>Okres ubezpieczenia OC i NW</t>
  </si>
  <si>
    <t>Okres ubezpieczenia AC i KR</t>
  </si>
  <si>
    <t>Zielona Karta</t>
  </si>
  <si>
    <t>Od</t>
  </si>
  <si>
    <t>Do</t>
  </si>
  <si>
    <t>Żuk (OSP Wojciechowo)</t>
  </si>
  <si>
    <t>A-156 B</t>
  </si>
  <si>
    <t>KLJ 9393</t>
  </si>
  <si>
    <t>specjalny-pożarniczy</t>
  </si>
  <si>
    <t>Star (OSP Góra)</t>
  </si>
  <si>
    <t>244 L</t>
  </si>
  <si>
    <t>KLJ 9394</t>
  </si>
  <si>
    <t>Żuk (OSP Rusko)</t>
  </si>
  <si>
    <t>A15B</t>
  </si>
  <si>
    <t>FSC A 151072136001</t>
  </si>
  <si>
    <t>PJA U554</t>
  </si>
  <si>
    <t>Star (OSP Nosków)</t>
  </si>
  <si>
    <t>M-69</t>
  </si>
  <si>
    <t>SUSM 69 ZZZ2F 000963</t>
  </si>
  <si>
    <t>PJA N998</t>
  </si>
  <si>
    <t>Steyr-Daimler (OSP Gola)</t>
  </si>
  <si>
    <t>AAZG 1274/45</t>
  </si>
  <si>
    <t>PJA V242</t>
  </si>
  <si>
    <t>Star (Łobzowiec)</t>
  </si>
  <si>
    <t>PJA 98AY</t>
  </si>
  <si>
    <t>Żuk (OSP Parzęczew)</t>
  </si>
  <si>
    <t>A156B</t>
  </si>
  <si>
    <t>PJA F669</t>
  </si>
  <si>
    <t>Husqvarna</t>
  </si>
  <si>
    <t>HQM 95352 RIDER</t>
  </si>
  <si>
    <t>b/n</t>
  </si>
  <si>
    <t>kosiarka</t>
  </si>
  <si>
    <t>Man</t>
  </si>
  <si>
    <t>TGM 13.290 4x4BL</t>
  </si>
  <si>
    <t>WMAN36ZZX9Y234214</t>
  </si>
  <si>
    <t>PJA 99YS</t>
  </si>
  <si>
    <t>17.02.2017</t>
  </si>
  <si>
    <t>Neptun</t>
  </si>
  <si>
    <t>Sorelpol</t>
  </si>
  <si>
    <t>SXEDTCKSE8S000011</t>
  </si>
  <si>
    <t>PJA 46TP</t>
  </si>
  <si>
    <t>przyczepa lekka</t>
  </si>
  <si>
    <t>Mercedes-Benz (OSP Jaraczewo)</t>
  </si>
  <si>
    <t>Sprinter 211 CDI</t>
  </si>
  <si>
    <t>WDB9067131S485858</t>
  </si>
  <si>
    <t>PJA AM62</t>
  </si>
  <si>
    <t>osobowy</t>
  </si>
  <si>
    <t>Opel</t>
  </si>
  <si>
    <t>Vivaro</t>
  </si>
  <si>
    <t>W0LJ7AEA6AV601151</t>
  </si>
  <si>
    <t>PJA JG62</t>
  </si>
  <si>
    <t>Honda</t>
  </si>
  <si>
    <t>HF2620HTE</t>
  </si>
  <si>
    <t>HSM1590IE</t>
  </si>
  <si>
    <t>odśnieżarka</t>
  </si>
  <si>
    <t>Ford (OSP Łobez)</t>
  </si>
  <si>
    <t>Transit</t>
  </si>
  <si>
    <t>WF0XXXTTFXDC51642</t>
  </si>
  <si>
    <t>PJA NX62</t>
  </si>
  <si>
    <t>2013</t>
  </si>
  <si>
    <t>Tarpan</t>
  </si>
  <si>
    <t>PJA A639</t>
  </si>
  <si>
    <t>1988</t>
  </si>
  <si>
    <t>Alspaw</t>
  </si>
  <si>
    <t>EMA D7500</t>
  </si>
  <si>
    <t>SX9EMAS2AEWK1214</t>
  </si>
  <si>
    <t>PJA FP62</t>
  </si>
  <si>
    <t>przyczepa specjalna (estrada mobilna)</t>
  </si>
  <si>
    <t>2014</t>
  </si>
  <si>
    <t>17.06.2016</t>
  </si>
  <si>
    <t>2. Gminny Zespół Ekonomiczno-Administracyjny Szkół</t>
  </si>
  <si>
    <t>Mercedes-Benz</t>
  </si>
  <si>
    <t>Sprinter 515 cdi</t>
  </si>
  <si>
    <t>WDB9066571S163795</t>
  </si>
  <si>
    <t>PJA 07MA</t>
  </si>
  <si>
    <t>autobus</t>
  </si>
  <si>
    <t>Snapper</t>
  </si>
  <si>
    <t>ELT19540RD</t>
  </si>
  <si>
    <t>04.09.2016</t>
  </si>
  <si>
    <t>Romet Motors</t>
  </si>
  <si>
    <t>LFGH9000081001067</t>
  </si>
  <si>
    <t>PJA 47JW</t>
  </si>
  <si>
    <t>Tabela nr 5</t>
  </si>
  <si>
    <t>Tabela nr 2 - Wykaz budynków i budowli w Gminie Jaraczewo</t>
  </si>
  <si>
    <t>Tabela nr 3 - Wykaz sprzętu elektronicznego w Gminie Jaraczewo</t>
  </si>
  <si>
    <t>Tabela nr 6</t>
  </si>
  <si>
    <r>
      <t xml:space="preserve">Zespół Szkół w Jaraczewie, ul. Jarocińska 10, 63-233 Jaraczewo: </t>
    </r>
    <r>
      <rPr>
        <b/>
        <sz val="10"/>
        <rFont val="Arial"/>
        <family val="2"/>
      </rPr>
      <t>Gimnazjum</t>
    </r>
    <r>
      <rPr>
        <sz val="10"/>
        <rFont val="Arial"/>
        <family val="2"/>
      </rPr>
      <t xml:space="preserve">, ul. Jarocińska 10, 63-233 Jaraczewo + </t>
    </r>
    <r>
      <rPr>
        <b/>
        <sz val="10"/>
        <rFont val="Arial"/>
        <family val="2"/>
      </rPr>
      <t>Szkoła Podstawowa w Goli</t>
    </r>
    <r>
      <rPr>
        <sz val="10"/>
        <rFont val="Arial"/>
        <family val="2"/>
      </rPr>
      <t>, Gola, ul. Szkolna 2, 63-233 Jaraczewo</t>
    </r>
  </si>
  <si>
    <t>63-233 Jaraczewo, Gola, ul. Jaraczewska 4</t>
  </si>
  <si>
    <t>Szkoła Podstawowa im. Ewarysta Estkowskiego w Wojciechowie,  Wojciechowo 1, 63-233 Jaraczewo</t>
  </si>
  <si>
    <t>Zespół Szkół im. Kardynała Stefana Wyszyńskiego, Rusko, ul. Szkolna 29, 63-233 Jaraczewo</t>
  </si>
  <si>
    <t>Szkoła Podstawowa im. Janusza Korczaka w Noskowie, Nosków, ul. Szkolna 28, 63-233 Jaraczewo</t>
  </si>
  <si>
    <t>Heku</t>
  </si>
  <si>
    <t>PJA LP62</t>
  </si>
  <si>
    <t>1997</t>
  </si>
  <si>
    <t>Ponton Zodiak</t>
  </si>
  <si>
    <t>Seria 2345</t>
  </si>
  <si>
    <t>ponton silnikowy</t>
  </si>
  <si>
    <t>1996</t>
  </si>
  <si>
    <t>Ford (OSP Cerekwica)</t>
  </si>
  <si>
    <t>WF0EXXTTGEFU72244</t>
  </si>
  <si>
    <t>PJA WA62</t>
  </si>
  <si>
    <t>2015</t>
  </si>
  <si>
    <t>4. Komunalny Zakład Budżetowy</t>
  </si>
  <si>
    <t>Lublin</t>
  </si>
  <si>
    <t>Lublin II 3314</t>
  </si>
  <si>
    <t>SUL331412V0028030</t>
  </si>
  <si>
    <t>PJA 44AK</t>
  </si>
  <si>
    <t>Mienie od ognia i innych zdarzeń</t>
  </si>
  <si>
    <t>Auto Casco</t>
  </si>
  <si>
    <t>uszkodzenie systemu alarmowego, centrali telefonicznej oraz pieców CO wskutek wyładowań atmosferycznych</t>
  </si>
  <si>
    <t>stłuczenie szyby</t>
  </si>
  <si>
    <t>uszkodzenie pojazdu</t>
  </si>
  <si>
    <t>zbicie szyby bocznej oraz zniszczenie uchwytów mocujacych we wiacie autobusowej</t>
  </si>
  <si>
    <t>spalenie wiaty autobusowej (4 012 zł) oraz zalanie pomieszczenia wskutek pęknięcia rury wodociągowej (10 937,56 zł)</t>
  </si>
  <si>
    <t>uszkodzenie elementów instalacji monitoringu wskutek przepięcia (6 800 zł); uszkodzenie centralnego ogrzewania w budynku szkoły wskutek przepięcia (4 325,30 zł); uszkodzenie 3 szt. paneli ogrodzeniowych (471,58 zł)</t>
  </si>
  <si>
    <t>kradzież kratek w studzienkach ściekowych (2 460 zł); kradzież kratki ściekowej w studzience kanalizacji deszczowej (338,25 zł); kradzież 2 szt. kratek ściekowych w studzienkach kanalizacji deszczowej (676,56 zł); kradzież kratki ściekowej w studzience kanalizacji deszczowej (405,90 zł)</t>
  </si>
  <si>
    <t>Biblioteka Publiczna, ul. Kolejowa 7, 63-233 Jaraczewo</t>
  </si>
  <si>
    <t>Urząd Miasta i Gminy, ul. Jarocińska 1, 63-233 Jaraczewo</t>
  </si>
  <si>
    <t>1. Urząd Miasta i Gminy</t>
  </si>
  <si>
    <t>Urząd Miasta i Gminy</t>
  </si>
  <si>
    <t>Gola, ul. Okrężna 2 (Składowisko zostało zamknięte na podst. decyzji Marszałka Województwa Wielkopolskiego z dnia 12 grudnia 2013 r. czego następstwem jest proces rekultywacji)</t>
  </si>
  <si>
    <t>Jaraczewo, ul. Rynek 5</t>
  </si>
  <si>
    <t>Cerekwica Nowa PFZ</t>
  </si>
  <si>
    <t>Góra, Jarocińska 40</t>
  </si>
  <si>
    <t>Góra, Zaleska</t>
  </si>
  <si>
    <t>Rusko, ul. Potarzycka</t>
  </si>
  <si>
    <t>Nosków, ul. Koźmińska</t>
  </si>
  <si>
    <t>Jaraczewo, ul. Jarocińska</t>
  </si>
  <si>
    <t>przepompownia w Górze, ul.Jarocińska</t>
  </si>
  <si>
    <t>przepompownia w Brzostowie</t>
  </si>
  <si>
    <t>Jaraczewo, ul. Rynek</t>
  </si>
  <si>
    <t>Jaraczewo, ul. Kolejowa</t>
  </si>
  <si>
    <t>Góra 1</t>
  </si>
  <si>
    <t>Góra 2</t>
  </si>
  <si>
    <t>Góra 3</t>
  </si>
  <si>
    <t>Cerekwica Stara, Cerekwica Nowa i Poręba</t>
  </si>
  <si>
    <t>Gola, ul. Okrężna 2</t>
  </si>
  <si>
    <t>Komputer AMD-A4/8GB/1T/DVD-RW/500W</t>
  </si>
  <si>
    <t>Drukarka Samsung CLX-3185</t>
  </si>
  <si>
    <t>Monitor Asus Panel 19''</t>
  </si>
  <si>
    <t>Drukarka Samsung SCX-4825FN</t>
  </si>
  <si>
    <t>04.08.2016</t>
  </si>
  <si>
    <t>03.08.2019</t>
  </si>
  <si>
    <t>OC</t>
  </si>
  <si>
    <t>AC/KR</t>
  </si>
  <si>
    <t>ASS</t>
  </si>
  <si>
    <t>Ryzyka podlegające ubezpieczeniu w danym pojeździe (wybrane ryzyka zaznaczone X)</t>
  </si>
  <si>
    <t>X</t>
  </si>
  <si>
    <t>NNW</t>
  </si>
  <si>
    <t>kopioarka develop ineo 223</t>
  </si>
  <si>
    <t>podajnik dokumentów DF 621</t>
  </si>
  <si>
    <t xml:space="preserve">dupleks, karta sieciowa </t>
  </si>
  <si>
    <t>zasilacz UPS APC BACK ES 550</t>
  </si>
  <si>
    <t>telefon Panasonic KX-FP218PD-S</t>
  </si>
  <si>
    <t>Telefon ISDN GIGASET CX610</t>
  </si>
  <si>
    <t xml:space="preserve">Komputer HP Elite </t>
  </si>
  <si>
    <t xml:space="preserve">Komputer HP 3500 MT </t>
  </si>
  <si>
    <t>zasilacz UPS SweexCompact 600</t>
  </si>
  <si>
    <t xml:space="preserve">Dysk zewnętrzny WD Elements </t>
  </si>
  <si>
    <t>Komputer HP 3500 MT</t>
  </si>
  <si>
    <t>Telefon PANASONIC KX-TS62OPDW</t>
  </si>
  <si>
    <t>Drukarka OKI MB441dn</t>
  </si>
  <si>
    <t>Telefon Siemens Gigaset A-120 DUO</t>
  </si>
  <si>
    <t>Komputer HP Elite Display E 231                              monitor NTT Business W901S (jedn. centr. z monitorem)</t>
  </si>
  <si>
    <t>Komputer HP Elite Display E 231                                      monitor NTT Business W901S (jedn. centr. z monitorem)</t>
  </si>
  <si>
    <t xml:space="preserve">Zasilacz awaryjny </t>
  </si>
  <si>
    <t>czytnik MOTOROLA  3 szt.</t>
  </si>
  <si>
    <t>UPS ETA 520</t>
  </si>
  <si>
    <t xml:space="preserve">urządzenie wielofunkcyjne OKI </t>
  </si>
  <si>
    <t>router TP-link</t>
  </si>
  <si>
    <t>centrala telefoniczna</t>
  </si>
  <si>
    <t>UPS Ever  Sinline  1200</t>
  </si>
  <si>
    <t>drukarka Brother</t>
  </si>
  <si>
    <t>niszczarka HSM</t>
  </si>
  <si>
    <t>przełącznik TP -Link</t>
  </si>
  <si>
    <t xml:space="preserve">zestaw komputerowy </t>
  </si>
  <si>
    <t>komputer DELL</t>
  </si>
  <si>
    <t>zestaw komputerowy DELL</t>
  </si>
  <si>
    <t>aparat NIKON D 5100 z akcesoriami</t>
  </si>
  <si>
    <t>projektor Nec</t>
  </si>
  <si>
    <t>przenośny system nagłaśniający</t>
  </si>
  <si>
    <t xml:space="preserve">laptop DELL </t>
  </si>
  <si>
    <t>tablet Apple iPad Air 166P -+ osprzęt /6 szt./</t>
  </si>
  <si>
    <t>laptop DELL Inspiron 3542</t>
  </si>
  <si>
    <t>Zestaw komputerowy</t>
  </si>
  <si>
    <t>Zestaw komputerowy Fujitsu Esprimot</t>
  </si>
  <si>
    <t>Zestawy komputerowe poleasingowe (5szt)</t>
  </si>
  <si>
    <t>Switch TP-Link</t>
  </si>
  <si>
    <t xml:space="preserve">Igo system nagłośnienie </t>
  </si>
  <si>
    <t>Telewizor LED 39</t>
  </si>
  <si>
    <t>Wieża LG</t>
  </si>
  <si>
    <t>Urządzenie wlielofunkcyjne Develop Ineo</t>
  </si>
  <si>
    <t>Głosniki LOGITECH</t>
  </si>
  <si>
    <t>Dysk twardy zewnętrzny</t>
  </si>
  <si>
    <t>Projektor multimedialny</t>
  </si>
  <si>
    <t>Radiomagnetofon</t>
  </si>
  <si>
    <t>Drukarka laserowa kolorowa</t>
  </si>
  <si>
    <t>Przystawka interaktywna</t>
  </si>
  <si>
    <t>Głośniki AVTEK Active 40</t>
  </si>
  <si>
    <t>Projektor VIVITEK</t>
  </si>
  <si>
    <t>Magiczny dywan</t>
  </si>
  <si>
    <t xml:space="preserve">Głośniki </t>
  </si>
  <si>
    <t>Lenovo Z50 2 szt</t>
  </si>
  <si>
    <t>Projektor krótkoogniskowy+ uchwyt</t>
  </si>
  <si>
    <t>Tablica interaktywna</t>
  </si>
  <si>
    <t xml:space="preserve">Zestaw komputerowy HP ELITE </t>
  </si>
  <si>
    <t>Komputer nauczycielski</t>
  </si>
  <si>
    <t>Wizualizer W24</t>
  </si>
  <si>
    <t>Urządzenie HP (drukarka)</t>
  </si>
  <si>
    <t>Lustrzanka cyfrowa Nikon D5100</t>
  </si>
  <si>
    <t>Notebook HO ProBook</t>
  </si>
  <si>
    <t>Kamera cyfrowa</t>
  </si>
  <si>
    <t>Zesaw komputerowy (laptop, mysz, sysytem kompuetrowy)</t>
  </si>
  <si>
    <t>mikrofon</t>
  </si>
  <si>
    <t>kamera - tuff</t>
  </si>
  <si>
    <t xml:space="preserve">Dyktafon </t>
  </si>
  <si>
    <t>blacha, belki drewo</t>
  </si>
  <si>
    <t>tablica interaktywna z nagłosnieniem</t>
  </si>
  <si>
    <t>telewizor Samsung</t>
  </si>
  <si>
    <t>kopiarka Develop ineo 223</t>
  </si>
  <si>
    <t>zestaw komputerowy 5-3340/8GB/158/500W</t>
  </si>
  <si>
    <t>telewizor LG 47LB731</t>
  </si>
  <si>
    <t>zestaw nagłaśniający</t>
  </si>
  <si>
    <t>tablica interaktywna ETB-8010T</t>
  </si>
  <si>
    <t>zestaw nagłaśniający pod tablicę interaktywną</t>
  </si>
  <si>
    <t>waga elektroniczna lekarska</t>
  </si>
  <si>
    <t>zestaw komputerowy (laptop, mysz, system)</t>
  </si>
  <si>
    <t>projektor multimedialny</t>
  </si>
  <si>
    <t>kamera tuff</t>
  </si>
  <si>
    <t>zestaw nagłaśniający z mikrofonami</t>
  </si>
  <si>
    <t>telewizor Samsung 40H6400</t>
  </si>
  <si>
    <t>kamera SONY</t>
  </si>
  <si>
    <t>ekran video elektric 300B</t>
  </si>
  <si>
    <t>tablica interaktywna Touchboard</t>
  </si>
  <si>
    <t>zestaw nagłośnieniowy do tablicy interaktywnej Genius</t>
  </si>
  <si>
    <t>zestaw głośnikowy</t>
  </si>
  <si>
    <t>urzadzenie wielofunkcyjne</t>
  </si>
  <si>
    <t>drukarka laserowa</t>
  </si>
  <si>
    <t>urządzenie wielofunkcyjne</t>
  </si>
  <si>
    <t>projektor Sony VPL-Sx536</t>
  </si>
  <si>
    <t>kserokopiarka Konika Minolta Bizerba 224e</t>
  </si>
  <si>
    <t>projektor NEC UM 330x</t>
  </si>
  <si>
    <t>magiczny dywan - projektor z opragromowaniem</t>
  </si>
  <si>
    <t>tablica interaktywna TiuchBoard (2 sztuki)</t>
  </si>
  <si>
    <t>wizualizer Epson ELP DC-06</t>
  </si>
  <si>
    <t>komputer COMPAQ HP CQ57-450SW</t>
  </si>
  <si>
    <t>aparat fotograficzny Kodak Z990</t>
  </si>
  <si>
    <t>komputer Lenowo B590/1005M/4GB/500GB</t>
  </si>
  <si>
    <t>kamera cyfrowa z kartą pamięci i akumulatorem</t>
  </si>
  <si>
    <t>notebok Lenowo 6500H 134GB500GB</t>
  </si>
  <si>
    <t>laptop Lenowo</t>
  </si>
  <si>
    <t>notebok 15,6 Core</t>
  </si>
  <si>
    <t>H9, 002</t>
  </si>
  <si>
    <t>820</t>
  </si>
  <si>
    <t>ul. Kolejowa 4, 63-233 Jaraczewo (szatnia)</t>
  </si>
  <si>
    <t>1 km</t>
  </si>
  <si>
    <t>urządzenie wielofunkcyjne  BROTHER MFC5895</t>
  </si>
  <si>
    <t>komputer DELL VOSTRO 3560 / laptop/</t>
  </si>
  <si>
    <t>komputer LENOVO G 580</t>
  </si>
  <si>
    <t>mikrofon SHUREGLXD24E/SM58</t>
  </si>
  <si>
    <t>odtwarzacz RELOOP SMP</t>
  </si>
  <si>
    <t>aparat fotograficzny NIKON</t>
  </si>
  <si>
    <t>głowice ledowe / 4 szt./ + osprzęt / oświetlenie/</t>
  </si>
  <si>
    <t>sterownik do świateł MYDMX 2.0</t>
  </si>
  <si>
    <t>obiektyw NIKON</t>
  </si>
  <si>
    <t>głowice ledowe /2szt./ / oświetlenie/</t>
  </si>
  <si>
    <t>reflektor  - 2 szt.</t>
  </si>
  <si>
    <t>maszyna do dymów PHYRO 1000D</t>
  </si>
  <si>
    <t>70 m</t>
  </si>
  <si>
    <t>Rzutnik projekcyjny NECVE 281</t>
  </si>
  <si>
    <t>Głośniki SONY HTC T60</t>
  </si>
  <si>
    <t>Telewizor LG50" 50LB5800</t>
  </si>
  <si>
    <t>Tablica multimedialna</t>
  </si>
  <si>
    <t>Głośniki do tablicy multimedialnej</t>
  </si>
  <si>
    <t>Komputer INTEL E-65 00</t>
  </si>
  <si>
    <t>Projektor wizyjny SANYO</t>
  </si>
  <si>
    <t>Tablica interaktywna AVTEK TT Board 2080</t>
  </si>
  <si>
    <t>Kopiarka SHARP AR 5618 N</t>
  </si>
  <si>
    <t>Laptop mysz system komputerowy</t>
  </si>
  <si>
    <t>Kamera cyfrowa Panasonic +karta pamięci + statyw + akumulator</t>
  </si>
  <si>
    <t>Projektor Philips + statyw</t>
  </si>
  <si>
    <t>Laptop ACER+mysz+system komputerowy</t>
  </si>
  <si>
    <t>Laptop DELL E 5510i5+WIN 7HOME</t>
  </si>
  <si>
    <t>Sprzę nagłaśniający Omnitronic+mikrofon</t>
  </si>
  <si>
    <t>Kamera cyfrowa PANASONIC+karta pamięci+statyw+akumulator</t>
  </si>
  <si>
    <t>Kamera SONY 312 (SOT05, głowica, zasilacz)</t>
  </si>
  <si>
    <t>Laptop LENOVO+WIN 7</t>
  </si>
  <si>
    <t>Laptop LENOVO +WIN 7</t>
  </si>
  <si>
    <t>plac zabaw, szatnie</t>
  </si>
  <si>
    <t>Tablica interaktywna dotykowa TOUCH BOARD</t>
  </si>
  <si>
    <t>Telewizor LCD SAMSUNG</t>
  </si>
  <si>
    <t xml:space="preserve">Kolorowa drukarka laserowa SAMSUNG </t>
  </si>
  <si>
    <t>Projektor krótkoogniskowy z zestawem głośników</t>
  </si>
  <si>
    <t>Urządzenie wielofunkcyjne HP Office Jet 7500 A3+</t>
  </si>
  <si>
    <t>Komputer DELL V260MT</t>
  </si>
  <si>
    <t>Kserokopiarka Develop Ineo 185</t>
  </si>
  <si>
    <t>Drukarka laserowa SAMSUNG</t>
  </si>
  <si>
    <t>Laptop HP 250 – 3 szt.</t>
  </si>
  <si>
    <t>Zestawy nagłośnieniowe – 2 komplety (2 kolumny aktywne + 2 mikrofony)</t>
  </si>
  <si>
    <t>Mikrofony – 2 szt.</t>
  </si>
  <si>
    <t>Sprzęt nagłośnieniowy – 2 kolumny aktywne STAGG SMS-12PLCD</t>
  </si>
  <si>
    <t>Laptop DELL Inspiron I3</t>
  </si>
  <si>
    <t>Sprzęt nagłośnieniowy – 1 kolumna aktywna Omnitronic KB-210A</t>
  </si>
  <si>
    <t>Kamera cyfrowa PANASONIC</t>
  </si>
  <si>
    <t>Zestaw komputerowy (laptop, mysz i system komputerowy)</t>
  </si>
  <si>
    <t>Projektor multimedialny DLP</t>
  </si>
  <si>
    <t>komputer HP 3500 MTi3-3220500GB</t>
  </si>
  <si>
    <t>skaner Canon Lide 210</t>
  </si>
  <si>
    <t>drukarka HP Laser Jet 3015</t>
  </si>
  <si>
    <t>zasilacze UPS Power Walker Line - In 650 VA - 4 szt.</t>
  </si>
  <si>
    <t>urządzenie wielofunkcyjne kolorowe laserowe</t>
  </si>
  <si>
    <t xml:space="preserve">zestaw komputerowy- komputer </t>
  </si>
  <si>
    <t>niszczarka HSM SecurioC</t>
  </si>
  <si>
    <t>zestaw komputerowy z monitorem</t>
  </si>
  <si>
    <t>monitor LG LCD 23MP65HQ</t>
  </si>
  <si>
    <t>zestaw kompterowy-laptop</t>
  </si>
  <si>
    <t>komputer- notebook MSICX612PC</t>
  </si>
  <si>
    <t>gaśnice proszek ABC 6 kg 13A 89B (3 szt.)</t>
  </si>
  <si>
    <t>gaśnica roszek ABC 6 kg 111 BC (2 szt.)</t>
  </si>
  <si>
    <t>place zabaw, szatnia</t>
  </si>
  <si>
    <t>oczyszczalnia ścieków, plac zabaw, szatnia, stołówka</t>
  </si>
  <si>
    <t>plac zabaw, szatnia</t>
  </si>
  <si>
    <t>alarm, kraty w oknie kancelarii, gaśnice</t>
  </si>
  <si>
    <t xml:space="preserve">cegła pełna, </t>
  </si>
  <si>
    <t>dach płaski, papa</t>
  </si>
  <si>
    <t>cegła,</t>
  </si>
  <si>
    <t>konstrukcja szkieletowa stalowa, wypełniona cegłą</t>
  </si>
  <si>
    <t>dachówka i karpiówka</t>
  </si>
  <si>
    <t>ogrodzenie betonowe, cegła, stal</t>
  </si>
  <si>
    <t>sieć wodno-kanalizacyjna- stn dobry</t>
  </si>
  <si>
    <t>zestaw WIT</t>
  </si>
  <si>
    <t>organy YAMAHA</t>
  </si>
  <si>
    <t>laptop ASUS SX</t>
  </si>
  <si>
    <t>laptop FUJITS SIEMENS S 7220</t>
  </si>
  <si>
    <t>dyktafon SONY</t>
  </si>
  <si>
    <t>magnetofon x 3</t>
  </si>
  <si>
    <t>Drukarka HP Laser Jet 400</t>
  </si>
  <si>
    <t>nagrywarka</t>
  </si>
  <si>
    <t>sprzęt nagłaśniający i mikrofony OMNITRONIC KB 210 A</t>
  </si>
  <si>
    <t>głośniki GREATIVE inspire T 3300</t>
  </si>
  <si>
    <t>zestaw komputerowy</t>
  </si>
  <si>
    <t>radiomagnetofon CIATRONIC 113459</t>
  </si>
  <si>
    <t>drukarka laserowa kolorowa SAMSUNG</t>
  </si>
  <si>
    <t>mikrofon MP3</t>
  </si>
  <si>
    <t>sprzęt oświetltniowy</t>
  </si>
  <si>
    <t>kamera cyfrowa (karta pam., statyw, akum.)</t>
  </si>
  <si>
    <t>dyktafon x2</t>
  </si>
  <si>
    <t>laptop LENOVO B50-80</t>
  </si>
  <si>
    <t>laminator</t>
  </si>
  <si>
    <t>wizualizer</t>
  </si>
  <si>
    <t>głośniki GREATVE GIGA</t>
  </si>
  <si>
    <t>laptop LENOVO</t>
  </si>
  <si>
    <t>radiomagnetofon</t>
  </si>
  <si>
    <t>laptop i MS Office</t>
  </si>
  <si>
    <t>głośniki</t>
  </si>
  <si>
    <t>aparat fotograficzny</t>
  </si>
  <si>
    <t>waga elektroniczna ze wzrostem</t>
  </si>
  <si>
    <t>mikroskop cyfrowy</t>
  </si>
  <si>
    <t>aparat fotograficzny Canon Power Shof A 400</t>
  </si>
  <si>
    <t>niszczarka Walwer C470</t>
  </si>
  <si>
    <t>tablica interaktywna</t>
  </si>
  <si>
    <t>telewizor LG 47 LB 650 V + zestaw startowy</t>
  </si>
  <si>
    <t>projektor EPSON z uchwytem i okabl.</t>
  </si>
  <si>
    <t>projektor krótkoogniskowy z uchwytem ściennym do proj.</t>
  </si>
  <si>
    <t>1. Szkoła Podstawowa w Górze</t>
  </si>
  <si>
    <t>Monitoring wizyjny i oświetlenie zewnętrzne na boisku sportowym</t>
  </si>
  <si>
    <t>Place zabaw: Jaraczewo, (1 przy przedszkolu, 1 w parku, 1przy ul. Topolowej, oraz siłownia ), Parzęczew, Strzyżewko, Suchorzewko,Wojciechowo,Łobzowiec, Łobez,Góra, Gola,Brzostów, Zalesie, Panienka (po 1 przy świetlicach wiejskich), Parzęczew  (w parku) oraz Bielejewo</t>
  </si>
  <si>
    <r>
      <t xml:space="preserve">Teren </t>
    </r>
    <r>
      <rPr>
        <b/>
        <sz val="10"/>
        <rFont val="Arial"/>
        <family val="2"/>
      </rPr>
      <t>nie jest</t>
    </r>
    <r>
      <rPr>
        <sz val="10"/>
        <rFont val="Arial"/>
        <family val="2"/>
      </rPr>
      <t xml:space="preserve"> zalewowy</t>
    </r>
  </si>
  <si>
    <r>
      <t xml:space="preserve">W ostatnich 18 latach </t>
    </r>
    <r>
      <rPr>
        <b/>
        <sz val="10"/>
        <rFont val="Arial"/>
        <family val="2"/>
      </rPr>
      <t>nie występowała</t>
    </r>
    <r>
      <rPr>
        <sz val="10"/>
        <rFont val="Arial"/>
        <family val="2"/>
      </rPr>
      <t xml:space="preserve"> powódź</t>
    </r>
  </si>
  <si>
    <r>
      <t xml:space="preserve">W ostatnich 18 latach </t>
    </r>
    <r>
      <rPr>
        <b/>
        <sz val="10"/>
        <rFont val="Arial"/>
        <family val="2"/>
      </rPr>
      <t>nie wystąpiły</t>
    </r>
    <r>
      <rPr>
        <sz val="10"/>
        <rFont val="Arial"/>
        <family val="2"/>
      </rPr>
      <t xml:space="preserve"> szkody powodziowe</t>
    </r>
  </si>
  <si>
    <t>Park - rewitalizacja+ scena</t>
  </si>
  <si>
    <t>pomnik pamięci + teren</t>
  </si>
  <si>
    <t>2009/2015</t>
  </si>
  <si>
    <t>Gola, ul.Okrężna</t>
  </si>
  <si>
    <t>Jaraczewo, ul. Golska</t>
  </si>
  <si>
    <t>Jaraczewo, ul.Gostyńska</t>
  </si>
  <si>
    <t>Zestaw komputerowy LENOVO Think *</t>
  </si>
  <si>
    <t>Komputer HP 6005 PRO MT *</t>
  </si>
  <si>
    <t>Komputer HP 3500 MT*</t>
  </si>
  <si>
    <t xml:space="preserve">Monitor Samsung LED* </t>
  </si>
  <si>
    <t>Zestaw komputerowy DELL Vostro V470*</t>
  </si>
  <si>
    <t>Monitor IYAMA LED*</t>
  </si>
  <si>
    <t>Komputer HP 6305 SFF XG093 EA*</t>
  </si>
  <si>
    <t>Urządzenie wielofunkcyjne OKI (drukaraka,fax,kopiarka)</t>
  </si>
  <si>
    <t>Laptop ACER Travel *</t>
  </si>
  <si>
    <t>Ramowy ekran projekcyjny*</t>
  </si>
  <si>
    <t>Rzutnik NEC M300X *</t>
  </si>
  <si>
    <r>
      <t xml:space="preserve">Laptop DELL E6230 </t>
    </r>
    <r>
      <rPr>
        <b/>
        <sz val="10"/>
        <rFont val="Arial"/>
        <family val="2"/>
      </rPr>
      <t>IV</t>
    </r>
  </si>
  <si>
    <t>Apple iPad Air 2 128GB Wi-Fi + cellular*</t>
  </si>
  <si>
    <t>Laptop DELL Inspiron 5558 *</t>
  </si>
  <si>
    <t>FSR-Poznań (OSP Panienka)</t>
  </si>
  <si>
    <t>01.01.2017</t>
  </si>
  <si>
    <t>09.08.2016</t>
  </si>
  <si>
    <t>31.10.2016</t>
  </si>
  <si>
    <t>29.08.2016</t>
  </si>
  <si>
    <t>24.02.2017</t>
  </si>
  <si>
    <t>31.12.2019</t>
  </si>
  <si>
    <t>08.08.2019</t>
  </si>
  <si>
    <t>30.10.2019</t>
  </si>
  <si>
    <t>28.08.2019</t>
  </si>
  <si>
    <t>23.02.2020</t>
  </si>
  <si>
    <t>01.02.2017</t>
  </si>
  <si>
    <t>31.01.2020</t>
  </si>
  <si>
    <t>18.02.2017</t>
  </si>
  <si>
    <t>17.02.2020</t>
  </si>
  <si>
    <t>15.01.2017</t>
  </si>
  <si>
    <t>14.01.2020</t>
  </si>
  <si>
    <t>08.07.2016</t>
  </si>
  <si>
    <t>07.07.2019</t>
  </si>
  <si>
    <t>02.05.2016</t>
  </si>
  <si>
    <t>01.05.2019</t>
  </si>
  <si>
    <t>23.08.2016</t>
  </si>
  <si>
    <t>22.08.2019</t>
  </si>
  <si>
    <t>05.11.2016</t>
  </si>
  <si>
    <t>04.11.2019</t>
  </si>
  <si>
    <t>03.01.2017</t>
  </si>
  <si>
    <t>02.01.2020</t>
  </si>
  <si>
    <t>18.06.2016</t>
  </si>
  <si>
    <t>17.06.2019</t>
  </si>
  <si>
    <t>16.06.2019</t>
  </si>
  <si>
    <t>02.12.2016</t>
  </si>
  <si>
    <t>01.12.2019</t>
  </si>
  <si>
    <t>20.04.2017</t>
  </si>
  <si>
    <t>19.04.2020</t>
  </si>
  <si>
    <t>16.02.2020</t>
  </si>
  <si>
    <t>04.09.2019</t>
  </si>
  <si>
    <t>2. Gminny Ośrodek Kultury</t>
  </si>
  <si>
    <t>5. Szkoła Podstawowa w Wojciechowie</t>
  </si>
  <si>
    <t>6. Zespół Szkół w Rusku</t>
  </si>
  <si>
    <t>9. Szkoła Podstawowa w Noskowie</t>
  </si>
  <si>
    <t>10. Szkoła Podstawowa w Górze</t>
  </si>
  <si>
    <t>budynek administarcyjny UMiG (w tym instalacje fotowoltaiczne o wartości 56 782,80 zł)</t>
  </si>
  <si>
    <t>Biblioteka Publiczna Gminy Jaraczewo (w tym instalacje fotowoltaiczne o wartości 15 989,94 zł)</t>
  </si>
  <si>
    <t>Budynek szkolny - pałac (w tym instalacje fotowoltaiczne o wartości 28 904,94 zł)</t>
  </si>
  <si>
    <t>Budynek sala gimnastyczna (w tym instalacje fotowoltaiczne o wartości 52 520,94 zł)</t>
  </si>
  <si>
    <t>budynek szkolny nowy (w tym instalacje fotowoltaiczne o wartości 35 177,94 zł)</t>
  </si>
  <si>
    <t>Budynek szkolny (w tym instalacje fotowoltaiczne o wartości 35 177,94 zł)</t>
  </si>
  <si>
    <t>Budynek szkolny (w tym instalacje fotowoltaiczne o wartości 36 038,94 zł)</t>
  </si>
  <si>
    <t>Budynek szkolny (w tym instalacje fotowoltaiczne o wartości 98 858,94 zł)</t>
  </si>
  <si>
    <t>budynek przedszkola (w tym instalacje fotowoltaiczne o wartości 50 798,94 zł)</t>
  </si>
  <si>
    <t>XDC4209HC696</t>
  </si>
  <si>
    <t>Tabela nr 2a - Wykaz budynków i budowli w Gminie Jaraczewo c.d.</t>
  </si>
  <si>
    <t>1. Urząd Miasta i Gminy - pozostałe instalacje fotowoltaiczne zamontowane na dachach prywatnych domów jednorodzinnych (własność Gminy Jaraczewo)</t>
  </si>
  <si>
    <t>Zestaw fotowoltaiczny</t>
  </si>
  <si>
    <t>dokładne lokalizacje zostaną dołączone do polisy</t>
  </si>
  <si>
    <t>Tabela nr 7</t>
  </si>
  <si>
    <t>Tabela nr 8 - Szkodowość w Gminie Jaraczewo w ostatnich 3 latach</t>
  </si>
  <si>
    <t>NNW OSP</t>
  </si>
  <si>
    <t>NNW członków Ochotniczej Straży Pożarnej</t>
  </si>
  <si>
    <t>zalanie pomieszczeń wskutek pęknięcia rury (791,54 zł) oraz zalanie pomieszczeń w wyniku pęknięcia zaworu wody w kotłowni (3 426,89 zł)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</si>
</sst>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yy/mm/dd"/>
    <numFmt numFmtId="182" formatCode="d/mm/yyyy"/>
    <numFmt numFmtId="183" formatCode="dd/mm/yyyy"/>
  </numFmts>
  <fonts count="5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name val="Arial1"/>
      <family val="0"/>
    </font>
    <font>
      <b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16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4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8" fontId="0" fillId="0" borderId="0" xfId="0" applyNumberFormat="1" applyFont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168" fontId="1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44" fontId="0" fillId="0" borderId="11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 vertical="center" wrapText="1"/>
    </xf>
    <xf numFmtId="168" fontId="0" fillId="0" borderId="0" xfId="0" applyNumberFormat="1" applyFont="1" applyAlignment="1">
      <alignment horizont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Fill="1" applyAlignment="1">
      <alignment/>
    </xf>
    <xf numFmtId="44" fontId="1" fillId="0" borderId="10" xfId="68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44" fontId="1" fillId="0" borderId="10" xfId="68" applyFont="1" applyFill="1" applyBorder="1" applyAlignment="1">
      <alignment/>
    </xf>
    <xf numFmtId="44" fontId="0" fillId="0" borderId="11" xfId="68" applyFont="1" applyFill="1" applyBorder="1" applyAlignment="1">
      <alignment vertical="center" wrapText="1"/>
    </xf>
    <xf numFmtId="44" fontId="1" fillId="0" borderId="10" xfId="68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vertical="center" wrapText="1"/>
    </xf>
    <xf numFmtId="44" fontId="1" fillId="34" borderId="10" xfId="68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44" fontId="1" fillId="0" borderId="10" xfId="68" applyFont="1" applyBorder="1" applyAlignment="1">
      <alignment horizontal="right" wrapText="1"/>
    </xf>
    <xf numFmtId="44" fontId="1" fillId="0" borderId="10" xfId="68" applyFont="1" applyFill="1" applyBorder="1" applyAlignment="1">
      <alignment horizontal="center" vertical="center"/>
    </xf>
    <xf numFmtId="44" fontId="1" fillId="0" borderId="10" xfId="68" applyFont="1" applyBorder="1" applyAlignment="1">
      <alignment horizontal="right" vertical="top" wrapText="1"/>
    </xf>
    <xf numFmtId="0" fontId="0" fillId="0" borderId="10" xfId="0" applyBorder="1" applyAlignment="1">
      <alignment horizontal="center" vertical="center" wrapText="1"/>
    </xf>
    <xf numFmtId="44" fontId="6" fillId="36" borderId="14" xfId="68" applyFont="1" applyFill="1" applyBorder="1" applyAlignment="1">
      <alignment horizontal="center" vertical="center"/>
    </xf>
    <xf numFmtId="44" fontId="1" fillId="37" borderId="10" xfId="68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4" fontId="0" fillId="0" borderId="10" xfId="68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 wrapText="1"/>
    </xf>
    <xf numFmtId="44" fontId="0" fillId="0" borderId="0" xfId="0" applyNumberFormat="1" applyFont="1" applyAlignment="1">
      <alignment/>
    </xf>
    <xf numFmtId="44" fontId="0" fillId="0" borderId="10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4" fontId="0" fillId="0" borderId="0" xfId="68" applyFont="1" applyAlignment="1">
      <alignment/>
    </xf>
    <xf numFmtId="44" fontId="0" fillId="34" borderId="10" xfId="68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44" fontId="0" fillId="0" borderId="11" xfId="68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44" fontId="0" fillId="0" borderId="0" xfId="68" applyFont="1" applyAlignment="1">
      <alignment horizontal="right" wrapText="1"/>
    </xf>
    <xf numFmtId="0" fontId="7" fillId="0" borderId="0" xfId="0" applyFont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1" fillId="0" borderId="0" xfId="57" applyFont="1" applyAlignment="1">
      <alignment horizontal="left"/>
      <protection/>
    </xf>
    <xf numFmtId="0" fontId="1" fillId="0" borderId="0" xfId="57" applyFont="1" applyAlignment="1">
      <alignment horizontal="center"/>
      <protection/>
    </xf>
    <xf numFmtId="168" fontId="1" fillId="0" borderId="0" xfId="57" applyNumberFormat="1" applyFont="1" applyAlignment="1">
      <alignment horizontal="center" wrapText="1"/>
      <protection/>
    </xf>
    <xf numFmtId="0" fontId="1" fillId="0" borderId="0" xfId="57" applyFont="1" applyAlignment="1">
      <alignment horizontal="right" wrapText="1"/>
      <protection/>
    </xf>
    <xf numFmtId="0" fontId="0" fillId="0" borderId="0" xfId="57" applyFont="1" applyAlignment="1">
      <alignment horizontal="center"/>
      <protection/>
    </xf>
    <xf numFmtId="0" fontId="1" fillId="34" borderId="10" xfId="57" applyFont="1" applyFill="1" applyBorder="1" applyAlignment="1">
      <alignment horizontal="center" vertical="center" wrapText="1"/>
      <protection/>
    </xf>
    <xf numFmtId="168" fontId="1" fillId="34" borderId="10" xfId="57" applyNumberFormat="1" applyFont="1" applyFill="1" applyBorder="1" applyAlignment="1">
      <alignment horizontal="center" vertical="center" wrapText="1"/>
      <protection/>
    </xf>
    <xf numFmtId="0" fontId="1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left" vertical="center"/>
      <protection/>
    </xf>
    <xf numFmtId="0" fontId="0" fillId="0" borderId="0" xfId="57" applyFont="1" applyFill="1" applyAlignment="1">
      <alignment horizontal="center"/>
      <protection/>
    </xf>
    <xf numFmtId="0" fontId="0" fillId="0" borderId="10" xfId="57" applyFont="1" applyFill="1" applyBorder="1" applyAlignment="1">
      <alignment horizontal="left" vertical="center" wrapText="1"/>
      <protection/>
    </xf>
    <xf numFmtId="44" fontId="1" fillId="0" borderId="10" xfId="57" applyNumberFormat="1" applyFont="1" applyFill="1" applyBorder="1" applyAlignment="1">
      <alignment horizontal="center" vertical="center"/>
      <protection/>
    </xf>
    <xf numFmtId="168" fontId="0" fillId="0" borderId="0" xfId="57" applyNumberFormat="1" applyFont="1" applyAlignment="1">
      <alignment horizontal="center" wrapText="1"/>
      <protection/>
    </xf>
    <xf numFmtId="0" fontId="0" fillId="0" borderId="0" xfId="57" applyFont="1" applyAlignment="1">
      <alignment wrapText="1"/>
      <protection/>
    </xf>
    <xf numFmtId="0" fontId="0" fillId="0" borderId="0" xfId="0" applyFont="1" applyFill="1" applyAlignment="1">
      <alignment vertical="center"/>
    </xf>
    <xf numFmtId="44" fontId="1" fillId="0" borderId="10" xfId="73" applyFont="1" applyFill="1" applyBorder="1" applyAlignment="1">
      <alignment horizontal="center" vertical="center" wrapText="1"/>
    </xf>
    <xf numFmtId="44" fontId="0" fillId="0" borderId="10" xfId="74" applyFont="1" applyFill="1" applyBorder="1" applyAlignment="1">
      <alignment vertical="center"/>
    </xf>
    <xf numFmtId="44" fontId="0" fillId="0" borderId="10" xfId="68" applyFont="1" applyFill="1" applyBorder="1" applyAlignment="1">
      <alignment vertical="center"/>
    </xf>
    <xf numFmtId="44" fontId="0" fillId="0" borderId="10" xfId="68" applyFont="1" applyFill="1" applyBorder="1" applyAlignment="1">
      <alignment horizontal="center" vertical="center"/>
    </xf>
    <xf numFmtId="44" fontId="1" fillId="0" borderId="10" xfId="68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/>
    </xf>
    <xf numFmtId="0" fontId="0" fillId="0" borderId="0" xfId="56" applyFont="1" applyFill="1" applyAlignment="1">
      <alignment horizontal="center" vertical="center"/>
      <protection/>
    </xf>
    <xf numFmtId="0" fontId="0" fillId="0" borderId="0" xfId="56" applyFont="1" applyFill="1" applyAlignment="1">
      <alignment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7" xfId="56" applyFont="1" applyFill="1" applyBorder="1" applyAlignment="1">
      <alignment horizontal="center" vertical="center" wrapText="1"/>
      <protection/>
    </xf>
    <xf numFmtId="0" fontId="0" fillId="33" borderId="11" xfId="56" applyFont="1" applyFill="1" applyBorder="1" applyAlignment="1">
      <alignment vertical="center"/>
      <protection/>
    </xf>
    <xf numFmtId="0" fontId="0" fillId="34" borderId="11" xfId="56" applyFont="1" applyFill="1" applyBorder="1" applyAlignment="1">
      <alignment vertical="center"/>
      <protection/>
    </xf>
    <xf numFmtId="0" fontId="0" fillId="33" borderId="10" xfId="56" applyFont="1" applyFill="1" applyBorder="1" applyAlignment="1">
      <alignment vertical="center"/>
      <protection/>
    </xf>
    <xf numFmtId="0" fontId="0" fillId="34" borderId="10" xfId="56" applyFont="1" applyFill="1" applyBorder="1" applyAlignment="1">
      <alignment vertical="center"/>
      <protection/>
    </xf>
    <xf numFmtId="170" fontId="0" fillId="0" borderId="0" xfId="56" applyNumberFormat="1" applyFont="1" applyFill="1" applyAlignment="1">
      <alignment horizontal="center" vertical="center" wrapText="1"/>
      <protection/>
    </xf>
    <xf numFmtId="0" fontId="0" fillId="0" borderId="12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8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14" fontId="1" fillId="0" borderId="10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left" vertical="center"/>
      <protection/>
    </xf>
    <xf numFmtId="0" fontId="0" fillId="0" borderId="18" xfId="56" applyFont="1" applyFill="1" applyBorder="1" applyAlignment="1">
      <alignment horizontal="center" vertical="center"/>
      <protection/>
    </xf>
    <xf numFmtId="3" fontId="0" fillId="0" borderId="10" xfId="56" applyNumberFormat="1" applyFont="1" applyFill="1" applyBorder="1" applyAlignment="1">
      <alignment horizontal="center" vertical="center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49" fontId="0" fillId="0" borderId="10" xfId="56" applyNumberFormat="1" applyFont="1" applyFill="1" applyBorder="1" applyAlignment="1">
      <alignment horizontal="center" vertical="center" wrapText="1"/>
      <protection/>
    </xf>
    <xf numFmtId="3" fontId="0" fillId="0" borderId="11" xfId="56" applyNumberFormat="1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vertical="center"/>
      <protection/>
    </xf>
    <xf numFmtId="0" fontId="0" fillId="0" borderId="10" xfId="0" applyNumberFormat="1" applyFill="1" applyBorder="1" applyAlignment="1">
      <alignment horizontal="left" vertical="center" wrapText="1"/>
    </xf>
    <xf numFmtId="44" fontId="0" fillId="0" borderId="10" xfId="68" applyFont="1" applyFill="1" applyBorder="1" applyAlignment="1">
      <alignment horizontal="center" vertical="center"/>
    </xf>
    <xf numFmtId="0" fontId="0" fillId="0" borderId="10" xfId="57" applyFont="1" applyFill="1" applyBorder="1" applyAlignment="1">
      <alignment vertical="center" wrapText="1"/>
      <protection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5" xfId="0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1" xfId="56" applyFont="1" applyFill="1" applyBorder="1" applyAlignment="1">
      <alignment vertical="center" wrapText="1"/>
      <protection/>
    </xf>
    <xf numFmtId="0" fontId="0" fillId="0" borderId="10" xfId="56" applyFont="1" applyFill="1" applyBorder="1" applyAlignment="1">
      <alignment vertical="center" wrapText="1"/>
      <protection/>
    </xf>
    <xf numFmtId="0" fontId="0" fillId="0" borderId="20" xfId="0" applyFont="1" applyFill="1" applyBorder="1" applyAlignment="1">
      <alignment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4" fontId="1" fillId="0" borderId="0" xfId="68" applyFont="1" applyAlignment="1">
      <alignment horizontal="right"/>
    </xf>
    <xf numFmtId="44" fontId="12" fillId="0" borderId="10" xfId="68" applyFont="1" applyBorder="1" applyAlignment="1">
      <alignment horizontal="right" vertical="center" wrapText="1"/>
    </xf>
    <xf numFmtId="44" fontId="0" fillId="0" borderId="16" xfId="68" applyFont="1" applyFill="1" applyBorder="1" applyAlignment="1">
      <alignment vertical="center" wrapText="1"/>
    </xf>
    <xf numFmtId="44" fontId="0" fillId="0" borderId="15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 vertical="center" wrapText="1"/>
    </xf>
    <xf numFmtId="44" fontId="0" fillId="0" borderId="10" xfId="68" applyFont="1" applyFill="1" applyBorder="1" applyAlignment="1">
      <alignment/>
    </xf>
    <xf numFmtId="44" fontId="1" fillId="0" borderId="0" xfId="68" applyFont="1" applyFill="1" applyBorder="1" applyAlignment="1">
      <alignment vertical="center" wrapText="1"/>
    </xf>
    <xf numFmtId="44" fontId="0" fillId="0" borderId="20" xfId="68" applyFont="1" applyFill="1" applyBorder="1" applyAlignment="1">
      <alignment vertical="center" wrapText="1"/>
    </xf>
    <xf numFmtId="44" fontId="1" fillId="0" borderId="0" xfId="68" applyFont="1" applyBorder="1" applyAlignment="1">
      <alignment horizontal="right" wrapText="1"/>
    </xf>
    <xf numFmtId="44" fontId="0" fillId="0" borderId="0" xfId="68" applyFont="1" applyAlignment="1">
      <alignment horizontal="right"/>
    </xf>
    <xf numFmtId="0" fontId="0" fillId="0" borderId="15" xfId="0" applyFont="1" applyFill="1" applyBorder="1" applyAlignment="1">
      <alignment vertical="center" wrapText="1"/>
    </xf>
    <xf numFmtId="44" fontId="0" fillId="0" borderId="15" xfId="68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44" fontId="0" fillId="0" borderId="16" xfId="68" applyFont="1" applyFill="1" applyBorder="1" applyAlignment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74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/>
    </xf>
    <xf numFmtId="44" fontId="0" fillId="0" borderId="10" xfId="74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8" fontId="0" fillId="0" borderId="1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right" vertical="center"/>
    </xf>
    <xf numFmtId="44" fontId="0" fillId="0" borderId="10" xfId="68" applyFont="1" applyFill="1" applyBorder="1" applyAlignment="1">
      <alignment horizontal="right" vertical="center"/>
    </xf>
    <xf numFmtId="44" fontId="0" fillId="0" borderId="22" xfId="68" applyFont="1" applyFill="1" applyBorder="1" applyAlignment="1">
      <alignment vertical="center"/>
    </xf>
    <xf numFmtId="44" fontId="1" fillId="0" borderId="10" xfId="73" applyFont="1" applyFill="1" applyBorder="1" applyAlignment="1">
      <alignment horizontal="center" vertical="center"/>
    </xf>
    <xf numFmtId="168" fontId="1" fillId="0" borderId="10" xfId="56" applyNumberFormat="1" applyFont="1" applyFill="1" applyBorder="1" applyAlignment="1">
      <alignment horizontal="center" vertical="center" wrapText="1"/>
      <protection/>
    </xf>
    <xf numFmtId="44" fontId="0" fillId="0" borderId="0" xfId="74" applyFont="1" applyAlignment="1">
      <alignment/>
    </xf>
    <xf numFmtId="44" fontId="0" fillId="0" borderId="10" xfId="74" applyFont="1" applyFill="1" applyBorder="1" applyAlignment="1">
      <alignment vertical="center" wrapText="1"/>
    </xf>
    <xf numFmtId="44" fontId="1" fillId="0" borderId="10" xfId="74" applyFont="1" applyBorder="1" applyAlignment="1">
      <alignment horizontal="center" vertical="center"/>
    </xf>
    <xf numFmtId="0" fontId="1" fillId="34" borderId="10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0" borderId="22" xfId="57" applyFont="1" applyFill="1" applyBorder="1" applyAlignment="1">
      <alignment horizontal="center" vertical="center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44" fontId="1" fillId="34" borderId="10" xfId="68" applyFont="1" applyFill="1" applyBorder="1" applyAlignment="1">
      <alignment horizontal="left" vertical="center" wrapText="1"/>
    </xf>
    <xf numFmtId="44" fontId="1" fillId="0" borderId="10" xfId="68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4" fontId="1" fillId="0" borderId="10" xfId="74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left" vertical="center" wrapText="1"/>
    </xf>
    <xf numFmtId="0" fontId="1" fillId="34" borderId="26" xfId="0" applyFont="1" applyFill="1" applyBorder="1" applyAlignment="1">
      <alignment horizontal="left" vertical="center" wrapText="1"/>
    </xf>
    <xf numFmtId="0" fontId="1" fillId="34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4" borderId="10" xfId="56" applyFont="1" applyFill="1" applyBorder="1" applyAlignment="1">
      <alignment horizontal="left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56" applyFont="1" applyFill="1" applyBorder="1" applyAlignment="1">
      <alignment horizontal="center" vertical="center" wrapText="1"/>
      <protection/>
    </xf>
    <xf numFmtId="0" fontId="1" fillId="0" borderId="24" xfId="56" applyFont="1" applyFill="1" applyBorder="1" applyAlignment="1">
      <alignment horizontal="center" vertical="center" wrapText="1"/>
      <protection/>
    </xf>
    <xf numFmtId="0" fontId="1" fillId="0" borderId="35" xfId="56" applyFont="1" applyFill="1" applyBorder="1" applyAlignment="1">
      <alignment horizontal="center" vertical="center" wrapText="1"/>
      <protection/>
    </xf>
    <xf numFmtId="0" fontId="1" fillId="34" borderId="12" xfId="56" applyFont="1" applyFill="1" applyBorder="1" applyAlignment="1">
      <alignment horizontal="left" vertical="center" wrapText="1"/>
      <protection/>
    </xf>
    <xf numFmtId="0" fontId="1" fillId="34" borderId="13" xfId="56" applyFont="1" applyFill="1" applyBorder="1" applyAlignment="1">
      <alignment horizontal="left" vertical="center" wrapText="1"/>
      <protection/>
    </xf>
    <xf numFmtId="0" fontId="1" fillId="0" borderId="29" xfId="56" applyFont="1" applyFill="1" applyBorder="1" applyAlignment="1">
      <alignment horizontal="center" vertical="center" wrapText="1"/>
      <protection/>
    </xf>
    <xf numFmtId="0" fontId="1" fillId="0" borderId="36" xfId="56" applyFont="1" applyFill="1" applyBorder="1" applyAlignment="1">
      <alignment horizontal="center" vertical="center" wrapText="1"/>
      <protection/>
    </xf>
    <xf numFmtId="0" fontId="1" fillId="0" borderId="37" xfId="56" applyFont="1" applyFill="1" applyBorder="1" applyAlignment="1">
      <alignment horizontal="center" vertical="center" wrapText="1"/>
      <protection/>
    </xf>
    <xf numFmtId="0" fontId="1" fillId="0" borderId="38" xfId="56" applyFont="1" applyFill="1" applyBorder="1" applyAlignment="1">
      <alignment horizontal="center" vertical="center" wrapText="1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7" xfId="56" applyFont="1" applyFill="1" applyBorder="1" applyAlignment="1">
      <alignment horizontal="center" vertical="center" wrapText="1"/>
      <protection/>
    </xf>
    <xf numFmtId="0" fontId="1" fillId="34" borderId="11" xfId="56" applyFont="1" applyFill="1" applyBorder="1" applyAlignment="1">
      <alignment horizontal="left" vertical="center" wrapText="1"/>
      <protection/>
    </xf>
    <xf numFmtId="0" fontId="1" fillId="0" borderId="22" xfId="56" applyFont="1" applyFill="1" applyBorder="1" applyAlignment="1">
      <alignment horizontal="center" vertical="center"/>
      <protection/>
    </xf>
    <xf numFmtId="0" fontId="6" fillId="0" borderId="39" xfId="56" applyFont="1" applyFill="1" applyBorder="1" applyAlignment="1">
      <alignment horizontal="center" vertical="center" wrapText="1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0" fontId="6" fillId="0" borderId="41" xfId="56" applyFont="1" applyFill="1" applyBorder="1" applyAlignment="1">
      <alignment horizontal="center" vertical="center" wrapText="1"/>
      <protection/>
    </xf>
    <xf numFmtId="0" fontId="7" fillId="0" borderId="42" xfId="56" applyFont="1" applyFill="1" applyBorder="1" applyAlignment="1">
      <alignment horizontal="right" vertical="center"/>
      <protection/>
    </xf>
    <xf numFmtId="0" fontId="1" fillId="0" borderId="43" xfId="56" applyFont="1" applyFill="1" applyBorder="1" applyAlignment="1">
      <alignment horizontal="center" vertical="center" wrapText="1"/>
      <protection/>
    </xf>
    <xf numFmtId="0" fontId="1" fillId="0" borderId="44" xfId="56" applyFont="1" applyFill="1" applyBorder="1" applyAlignment="1">
      <alignment horizontal="center" vertical="center" wrapText="1"/>
      <protection/>
    </xf>
    <xf numFmtId="0" fontId="1" fillId="0" borderId="45" xfId="56" applyFont="1" applyFill="1" applyBorder="1" applyAlignment="1">
      <alignment horizontal="center" vertical="center" wrapText="1"/>
      <protection/>
    </xf>
    <xf numFmtId="0" fontId="1" fillId="34" borderId="10" xfId="56" applyFont="1" applyFill="1" applyBorder="1" applyAlignment="1">
      <alignment horizontal="center" vertical="center" wrapText="1"/>
      <protection/>
    </xf>
    <xf numFmtId="0" fontId="1" fillId="0" borderId="12" xfId="56" applyFont="1" applyFill="1" applyBorder="1" applyAlignment="1">
      <alignment horizontal="left" vertical="center"/>
      <protection/>
    </xf>
    <xf numFmtId="0" fontId="1" fillId="0" borderId="13" xfId="56" applyFont="1" applyFill="1" applyBorder="1" applyAlignment="1">
      <alignment horizontal="left" vertical="center"/>
      <protection/>
    </xf>
    <xf numFmtId="0" fontId="6" fillId="34" borderId="10" xfId="56" applyFont="1" applyFill="1" applyBorder="1" applyAlignment="1">
      <alignment horizontal="center" vertical="center" wrapText="1"/>
      <protection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1" fillId="0" borderId="10" xfId="57" applyFont="1" applyFill="1" applyBorder="1" applyAlignment="1">
      <alignment horizontal="center" vertical="center"/>
      <protection/>
    </xf>
    <xf numFmtId="0" fontId="1" fillId="0" borderId="22" xfId="57" applyFont="1" applyFill="1" applyBorder="1" applyAlignment="1">
      <alignment horizontal="center" vertical="center"/>
      <protection/>
    </xf>
    <xf numFmtId="0" fontId="1" fillId="0" borderId="24" xfId="57" applyFont="1" applyFill="1" applyBorder="1" applyAlignment="1">
      <alignment horizontal="center" vertical="center"/>
      <protection/>
    </xf>
    <xf numFmtId="0" fontId="1" fillId="0" borderId="11" xfId="57" applyFont="1" applyFill="1" applyBorder="1" applyAlignment="1">
      <alignment horizontal="center" vertical="center"/>
      <protection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efault" xfId="41"/>
    <cellStyle name="Dobry" xfId="42"/>
    <cellStyle name="Comma" xfId="43"/>
    <cellStyle name="Comma [0]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2 2" xfId="55"/>
    <cellStyle name="Normalny 2 2 2" xfId="56"/>
    <cellStyle name="Normalny 3" xfId="57"/>
    <cellStyle name="Normalny 3 2" xfId="58"/>
    <cellStyle name="Normalny 4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2 2" xfId="71"/>
    <cellStyle name="Walutowy 2 3" xfId="72"/>
    <cellStyle name="Walutowy 3" xfId="73"/>
    <cellStyle name="Walutowy 4" xfId="74"/>
    <cellStyle name="Walutowy 5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7" customWidth="1"/>
    <col min="2" max="2" width="56.57421875" style="7" customWidth="1"/>
    <col min="3" max="3" width="15.8515625" style="7" customWidth="1"/>
    <col min="4" max="4" width="15.140625" style="8" customWidth="1"/>
    <col min="5" max="5" width="13.28125" style="7" customWidth="1"/>
    <col min="6" max="6" width="14.8515625" style="8" customWidth="1"/>
    <col min="7" max="7" width="48.7109375" style="7" customWidth="1"/>
    <col min="8" max="10" width="19.8515625" style="56" customWidth="1"/>
    <col min="11" max="11" width="19.8515625" style="7" customWidth="1"/>
    <col min="12" max="16384" width="9.140625" style="7" customWidth="1"/>
  </cols>
  <sheetData>
    <row r="1" spans="1:5" ht="12.75">
      <c r="A1" s="13" t="s">
        <v>309</v>
      </c>
      <c r="E1" s="92"/>
    </row>
    <row r="3" spans="1:11" ht="45" customHeight="1">
      <c r="A3" s="93" t="s">
        <v>310</v>
      </c>
      <c r="B3" s="93" t="s">
        <v>311</v>
      </c>
      <c r="C3" s="93" t="s">
        <v>312</v>
      </c>
      <c r="D3" s="93" t="s">
        <v>313</v>
      </c>
      <c r="E3" s="94" t="s">
        <v>314</v>
      </c>
      <c r="F3" s="94" t="s">
        <v>315</v>
      </c>
      <c r="G3" s="94" t="s">
        <v>316</v>
      </c>
      <c r="H3" s="94" t="s">
        <v>317</v>
      </c>
      <c r="I3" s="94" t="s">
        <v>318</v>
      </c>
      <c r="J3" s="94" t="s">
        <v>319</v>
      </c>
      <c r="K3" s="94" t="s">
        <v>320</v>
      </c>
    </row>
    <row r="4" spans="1:11" s="111" customFormat="1" ht="81.75" customHeight="1">
      <c r="A4" s="21">
        <v>1</v>
      </c>
      <c r="B4" s="18" t="s">
        <v>492</v>
      </c>
      <c r="C4" s="21" t="s">
        <v>321</v>
      </c>
      <c r="D4" s="95" t="s">
        <v>322</v>
      </c>
      <c r="E4" s="21">
        <v>30</v>
      </c>
      <c r="F4" s="21" t="s">
        <v>65</v>
      </c>
      <c r="G4" s="2" t="s">
        <v>741</v>
      </c>
      <c r="H4" s="21" t="s">
        <v>72</v>
      </c>
      <c r="I4" s="21" t="s">
        <v>345</v>
      </c>
      <c r="J4" s="21" t="s">
        <v>72</v>
      </c>
      <c r="K4" s="113">
        <v>23783256.2</v>
      </c>
    </row>
    <row r="5" spans="1:11" s="4" customFormat="1" ht="34.5" customHeight="1">
      <c r="A5" s="21">
        <v>2</v>
      </c>
      <c r="B5" s="18" t="s">
        <v>323</v>
      </c>
      <c r="C5" s="21" t="s">
        <v>324</v>
      </c>
      <c r="D5" s="181">
        <v>250968995</v>
      </c>
      <c r="E5" s="21">
        <v>7</v>
      </c>
      <c r="F5" s="21" t="s">
        <v>65</v>
      </c>
      <c r="G5" s="21" t="s">
        <v>65</v>
      </c>
      <c r="H5" s="21" t="s">
        <v>69</v>
      </c>
      <c r="I5" s="21" t="s">
        <v>325</v>
      </c>
      <c r="J5" s="21" t="s">
        <v>72</v>
      </c>
      <c r="K5" s="115">
        <v>4015264</v>
      </c>
    </row>
    <row r="6" spans="1:11" s="111" customFormat="1" ht="84" customHeight="1">
      <c r="A6" s="21">
        <v>3</v>
      </c>
      <c r="B6" s="1" t="s">
        <v>326</v>
      </c>
      <c r="C6" s="2" t="s">
        <v>327</v>
      </c>
      <c r="D6" s="21">
        <v>250958809</v>
      </c>
      <c r="E6" s="21">
        <v>11</v>
      </c>
      <c r="F6" s="21" t="s">
        <v>65</v>
      </c>
      <c r="G6" s="182" t="s">
        <v>495</v>
      </c>
      <c r="H6" s="21" t="s">
        <v>72</v>
      </c>
      <c r="I6" s="21" t="s">
        <v>65</v>
      </c>
      <c r="J6" s="21" t="s">
        <v>72</v>
      </c>
      <c r="K6" s="114">
        <v>2042483</v>
      </c>
    </row>
    <row r="7" spans="1:11" s="111" customFormat="1" ht="34.5" customHeight="1">
      <c r="A7" s="21">
        <v>4</v>
      </c>
      <c r="B7" s="1" t="s">
        <v>328</v>
      </c>
      <c r="C7" s="21" t="s">
        <v>329</v>
      </c>
      <c r="D7" s="95" t="s">
        <v>330</v>
      </c>
      <c r="E7" s="21">
        <v>4</v>
      </c>
      <c r="F7" s="21" t="s">
        <v>65</v>
      </c>
      <c r="G7" s="21" t="s">
        <v>629</v>
      </c>
      <c r="H7" s="21" t="s">
        <v>72</v>
      </c>
      <c r="I7" s="21" t="s">
        <v>630</v>
      </c>
      <c r="J7" s="21" t="s">
        <v>72</v>
      </c>
      <c r="K7" s="113">
        <v>428000</v>
      </c>
    </row>
    <row r="8" spans="1:11" s="111" customFormat="1" ht="34.5" customHeight="1">
      <c r="A8" s="21">
        <v>5</v>
      </c>
      <c r="B8" s="1" t="s">
        <v>491</v>
      </c>
      <c r="C8" s="21" t="s">
        <v>331</v>
      </c>
      <c r="D8" s="95" t="s">
        <v>332</v>
      </c>
      <c r="E8" s="21">
        <v>6</v>
      </c>
      <c r="F8" s="21" t="s">
        <v>65</v>
      </c>
      <c r="G8" s="21" t="s">
        <v>65</v>
      </c>
      <c r="H8" s="21" t="s">
        <v>72</v>
      </c>
      <c r="I8" s="21" t="s">
        <v>65</v>
      </c>
      <c r="J8" s="21" t="s">
        <v>72</v>
      </c>
      <c r="K8" s="113">
        <v>282000</v>
      </c>
    </row>
    <row r="9" spans="1:11" s="111" customFormat="1" ht="34.5" customHeight="1">
      <c r="A9" s="21">
        <v>6</v>
      </c>
      <c r="B9" s="1" t="s">
        <v>333</v>
      </c>
      <c r="C9" s="21" t="s">
        <v>334</v>
      </c>
      <c r="D9" s="183" t="s">
        <v>335</v>
      </c>
      <c r="E9" s="21">
        <v>15</v>
      </c>
      <c r="F9" s="21" t="s">
        <v>65</v>
      </c>
      <c r="G9" s="21" t="s">
        <v>65</v>
      </c>
      <c r="H9" s="21" t="s">
        <v>72</v>
      </c>
      <c r="I9" s="21" t="s">
        <v>336</v>
      </c>
      <c r="J9" s="21" t="s">
        <v>72</v>
      </c>
      <c r="K9" s="184">
        <v>1296440</v>
      </c>
    </row>
    <row r="10" spans="1:11" s="111" customFormat="1" ht="44.25" customHeight="1">
      <c r="A10" s="21">
        <v>7</v>
      </c>
      <c r="B10" s="1" t="s">
        <v>461</v>
      </c>
      <c r="C10" s="21" t="s">
        <v>337</v>
      </c>
      <c r="D10" s="185" t="s">
        <v>338</v>
      </c>
      <c r="E10" s="21">
        <v>35</v>
      </c>
      <c r="F10" s="21">
        <f>147+172</f>
        <v>319</v>
      </c>
      <c r="G10" s="21" t="s">
        <v>65</v>
      </c>
      <c r="H10" s="21" t="s">
        <v>72</v>
      </c>
      <c r="I10" s="21" t="s">
        <v>643</v>
      </c>
      <c r="J10" s="21" t="s">
        <v>72</v>
      </c>
      <c r="K10" s="113">
        <f>968304+926144</f>
        <v>1894448</v>
      </c>
    </row>
    <row r="11" spans="1:11" s="111" customFormat="1" ht="34.5" customHeight="1">
      <c r="A11" s="21">
        <v>8</v>
      </c>
      <c r="B11" s="1" t="s">
        <v>463</v>
      </c>
      <c r="C11" s="21" t="s">
        <v>339</v>
      </c>
      <c r="D11" s="95" t="s">
        <v>340</v>
      </c>
      <c r="E11" s="21">
        <v>17</v>
      </c>
      <c r="F11" s="21">
        <v>95</v>
      </c>
      <c r="G11" s="2" t="s">
        <v>694</v>
      </c>
      <c r="H11" s="21" t="s">
        <v>72</v>
      </c>
      <c r="I11" s="21" t="s">
        <v>341</v>
      </c>
      <c r="J11" s="21" t="s">
        <v>72</v>
      </c>
      <c r="K11" s="113">
        <v>951631.07</v>
      </c>
    </row>
    <row r="12" spans="1:11" s="111" customFormat="1" ht="45" customHeight="1">
      <c r="A12" s="21">
        <v>9</v>
      </c>
      <c r="B12" s="1" t="s">
        <v>464</v>
      </c>
      <c r="C12" s="21" t="s">
        <v>342</v>
      </c>
      <c r="D12" s="185" t="s">
        <v>343</v>
      </c>
      <c r="E12" s="21">
        <v>31</v>
      </c>
      <c r="F12" s="21">
        <v>281</v>
      </c>
      <c r="G12" s="2" t="s">
        <v>695</v>
      </c>
      <c r="H12" s="2" t="s">
        <v>344</v>
      </c>
      <c r="I12" s="21" t="s">
        <v>345</v>
      </c>
      <c r="J12" s="21" t="s">
        <v>72</v>
      </c>
      <c r="K12" s="186">
        <v>1978360</v>
      </c>
    </row>
    <row r="13" spans="1:11" s="111" customFormat="1" ht="34.5" customHeight="1">
      <c r="A13" s="21">
        <v>10</v>
      </c>
      <c r="B13" s="1" t="s">
        <v>465</v>
      </c>
      <c r="C13" s="21" t="s">
        <v>346</v>
      </c>
      <c r="D13" s="95" t="s">
        <v>347</v>
      </c>
      <c r="E13" s="21">
        <v>13</v>
      </c>
      <c r="F13" s="21"/>
      <c r="G13" s="21" t="s">
        <v>663</v>
      </c>
      <c r="H13" s="21" t="s">
        <v>72</v>
      </c>
      <c r="I13" s="21" t="s">
        <v>348</v>
      </c>
      <c r="J13" s="21" t="s">
        <v>72</v>
      </c>
      <c r="K13" s="184">
        <v>824829</v>
      </c>
    </row>
    <row r="14" spans="1:11" s="4" customFormat="1" ht="34.5" customHeight="1">
      <c r="A14" s="21">
        <v>11</v>
      </c>
      <c r="B14" s="18" t="s">
        <v>349</v>
      </c>
      <c r="C14" s="21" t="s">
        <v>350</v>
      </c>
      <c r="D14" s="95" t="s">
        <v>351</v>
      </c>
      <c r="E14" s="21">
        <v>18</v>
      </c>
      <c r="F14" s="21">
        <v>181</v>
      </c>
      <c r="G14" s="2" t="s">
        <v>696</v>
      </c>
      <c r="H14" s="21" t="s">
        <v>72</v>
      </c>
      <c r="I14" s="21" t="s">
        <v>352</v>
      </c>
      <c r="J14" s="21" t="s">
        <v>72</v>
      </c>
      <c r="K14" s="184">
        <v>1030882</v>
      </c>
    </row>
    <row r="16" spans="1:2" ht="31.5" customHeight="1">
      <c r="A16" s="37" t="s">
        <v>310</v>
      </c>
      <c r="B16" s="37" t="s">
        <v>353</v>
      </c>
    </row>
    <row r="17" spans="1:2" ht="18" customHeight="1">
      <c r="A17" s="35">
        <v>1</v>
      </c>
      <c r="B17" s="46" t="s">
        <v>742</v>
      </c>
    </row>
    <row r="18" spans="1:2" ht="18" customHeight="1">
      <c r="A18" s="35">
        <v>2</v>
      </c>
      <c r="B18" s="46" t="s">
        <v>743</v>
      </c>
    </row>
    <row r="19" spans="1:2" ht="18" customHeight="1">
      <c r="A19" s="35">
        <v>3</v>
      </c>
      <c r="B19" s="46" t="s">
        <v>744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96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8" customWidth="1"/>
    <col min="2" max="2" width="37.8515625" style="7" customWidth="1"/>
    <col min="3" max="3" width="16.421875" style="17" customWidth="1"/>
    <col min="4" max="4" width="16.421875" style="50" customWidth="1"/>
    <col min="5" max="5" width="13.7109375" style="56" customWidth="1"/>
    <col min="6" max="6" width="22.57421875" style="85" customWidth="1"/>
    <col min="7" max="7" width="12.421875" style="7" customWidth="1"/>
    <col min="8" max="8" width="31.57421875" style="8" customWidth="1"/>
    <col min="9" max="9" width="36.8515625" style="145" customWidth="1"/>
    <col min="10" max="12" width="15.140625" style="7" customWidth="1"/>
    <col min="13" max="14" width="11.00390625" style="7" customWidth="1"/>
    <col min="15" max="15" width="11.140625" style="7" customWidth="1"/>
    <col min="16" max="16" width="12.57421875" style="7" customWidth="1"/>
    <col min="17" max="18" width="11.00390625" style="7" customWidth="1"/>
    <col min="19" max="19" width="11.28125" style="7" customWidth="1"/>
    <col min="20" max="20" width="12.00390625" style="7" customWidth="1"/>
    <col min="21" max="23" width="11.28125" style="7" customWidth="1"/>
    <col min="24" max="16384" width="9.140625" style="7" customWidth="1"/>
  </cols>
  <sheetData>
    <row r="1" spans="1:5" ht="12.75">
      <c r="A1" s="39" t="s">
        <v>458</v>
      </c>
      <c r="E1" s="55"/>
    </row>
    <row r="2" spans="1:23" ht="62.25" customHeight="1">
      <c r="A2" s="205" t="s">
        <v>16</v>
      </c>
      <c r="B2" s="205" t="s">
        <v>17</v>
      </c>
      <c r="C2" s="205" t="s">
        <v>18</v>
      </c>
      <c r="D2" s="205" t="s">
        <v>19</v>
      </c>
      <c r="E2" s="205" t="s">
        <v>20</v>
      </c>
      <c r="F2" s="209" t="s">
        <v>36</v>
      </c>
      <c r="G2" s="205" t="s">
        <v>37</v>
      </c>
      <c r="H2" s="205" t="s">
        <v>2</v>
      </c>
      <c r="I2" s="217" t="s">
        <v>3</v>
      </c>
      <c r="J2" s="218" t="s">
        <v>21</v>
      </c>
      <c r="K2" s="218"/>
      <c r="L2" s="218"/>
      <c r="M2" s="205" t="s">
        <v>38</v>
      </c>
      <c r="N2" s="205"/>
      <c r="O2" s="205"/>
      <c r="P2" s="205"/>
      <c r="Q2" s="205"/>
      <c r="R2" s="205"/>
      <c r="S2" s="212" t="s">
        <v>22</v>
      </c>
      <c r="T2" s="212" t="s">
        <v>23</v>
      </c>
      <c r="U2" s="212" t="s">
        <v>24</v>
      </c>
      <c r="V2" s="212" t="s">
        <v>25</v>
      </c>
      <c r="W2" s="212" t="s">
        <v>26</v>
      </c>
    </row>
    <row r="3" spans="1:23" ht="62.25" customHeight="1">
      <c r="A3" s="205"/>
      <c r="B3" s="205"/>
      <c r="C3" s="205"/>
      <c r="D3" s="205"/>
      <c r="E3" s="205"/>
      <c r="F3" s="209"/>
      <c r="G3" s="205"/>
      <c r="H3" s="205"/>
      <c r="I3" s="217"/>
      <c r="J3" s="70" t="s">
        <v>27</v>
      </c>
      <c r="K3" s="70" t="s">
        <v>28</v>
      </c>
      <c r="L3" s="70" t="s">
        <v>29</v>
      </c>
      <c r="M3" s="3" t="s">
        <v>30</v>
      </c>
      <c r="N3" s="3" t="s">
        <v>31</v>
      </c>
      <c r="O3" s="3" t="s">
        <v>32</v>
      </c>
      <c r="P3" s="3" t="s">
        <v>33</v>
      </c>
      <c r="Q3" s="3" t="s">
        <v>34</v>
      </c>
      <c r="R3" s="3" t="s">
        <v>35</v>
      </c>
      <c r="S3" s="212"/>
      <c r="T3" s="212"/>
      <c r="U3" s="212"/>
      <c r="V3" s="212"/>
      <c r="W3" s="212"/>
    </row>
    <row r="4" spans="1:23" ht="13.5" customHeight="1">
      <c r="A4" s="207" t="s">
        <v>493</v>
      </c>
      <c r="B4" s="207"/>
      <c r="C4" s="207"/>
      <c r="D4" s="207"/>
      <c r="E4" s="52"/>
      <c r="F4" s="86"/>
      <c r="G4" s="34"/>
      <c r="H4" s="65"/>
      <c r="I4" s="146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</row>
    <row r="5" spans="1:23" s="9" customFormat="1" ht="12.75">
      <c r="A5" s="2">
        <v>1</v>
      </c>
      <c r="B5" s="1" t="s">
        <v>73</v>
      </c>
      <c r="C5" s="2" t="s">
        <v>66</v>
      </c>
      <c r="D5" s="2" t="s">
        <v>67</v>
      </c>
      <c r="E5" s="2">
        <v>1960</v>
      </c>
      <c r="F5" s="49">
        <v>33256.21</v>
      </c>
      <c r="G5" s="2" t="s">
        <v>76</v>
      </c>
      <c r="H5" s="54" t="s">
        <v>78</v>
      </c>
      <c r="I5" s="1" t="s">
        <v>79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3" s="9" customFormat="1" ht="12.75">
      <c r="A6" s="2">
        <v>2</v>
      </c>
      <c r="B6" s="1" t="s">
        <v>73</v>
      </c>
      <c r="C6" s="2" t="s">
        <v>66</v>
      </c>
      <c r="D6" s="2" t="s">
        <v>66</v>
      </c>
      <c r="E6" s="2">
        <v>1965</v>
      </c>
      <c r="F6" s="49">
        <v>63724.81</v>
      </c>
      <c r="G6" s="2" t="s">
        <v>76</v>
      </c>
      <c r="H6" s="54" t="s">
        <v>78</v>
      </c>
      <c r="I6" s="1" t="s">
        <v>81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9" customFormat="1" ht="12.75">
      <c r="A7" s="2">
        <v>3</v>
      </c>
      <c r="B7" s="1" t="s">
        <v>73</v>
      </c>
      <c r="C7" s="2" t="s">
        <v>66</v>
      </c>
      <c r="D7" s="2" t="s">
        <v>67</v>
      </c>
      <c r="E7" s="2">
        <v>1972</v>
      </c>
      <c r="F7" s="49">
        <v>54728.75</v>
      </c>
      <c r="G7" s="2" t="s">
        <v>76</v>
      </c>
      <c r="H7" s="54" t="s">
        <v>78</v>
      </c>
      <c r="I7" s="1" t="s">
        <v>80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s="9" customFormat="1" ht="12.75">
      <c r="A8" s="2">
        <v>4</v>
      </c>
      <c r="B8" s="1" t="s">
        <v>74</v>
      </c>
      <c r="C8" s="2" t="s">
        <v>66</v>
      </c>
      <c r="D8" s="2" t="s">
        <v>67</v>
      </c>
      <c r="E8" s="2">
        <v>1945</v>
      </c>
      <c r="F8" s="49">
        <v>215462.2</v>
      </c>
      <c r="G8" s="2" t="s">
        <v>76</v>
      </c>
      <c r="H8" s="54" t="s">
        <v>78</v>
      </c>
      <c r="I8" s="1" t="s">
        <v>84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s="9" customFormat="1" ht="12.75">
      <c r="A9" s="2">
        <v>5</v>
      </c>
      <c r="B9" s="1" t="s">
        <v>74</v>
      </c>
      <c r="C9" s="2" t="s">
        <v>66</v>
      </c>
      <c r="D9" s="2" t="s">
        <v>67</v>
      </c>
      <c r="E9" s="2" t="s">
        <v>209</v>
      </c>
      <c r="F9" s="49">
        <v>182740.84</v>
      </c>
      <c r="G9" s="2" t="s">
        <v>76</v>
      </c>
      <c r="H9" s="54" t="s">
        <v>78</v>
      </c>
      <c r="I9" s="1" t="s">
        <v>85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9" customFormat="1" ht="12.75">
      <c r="A10" s="2">
        <v>6</v>
      </c>
      <c r="B10" s="1" t="s">
        <v>74</v>
      </c>
      <c r="C10" s="2" t="s">
        <v>66</v>
      </c>
      <c r="D10" s="2" t="s">
        <v>67</v>
      </c>
      <c r="E10" s="2" t="s">
        <v>210</v>
      </c>
      <c r="F10" s="49">
        <v>243072.89</v>
      </c>
      <c r="G10" s="2" t="s">
        <v>76</v>
      </c>
      <c r="H10" s="54" t="s">
        <v>78</v>
      </c>
      <c r="I10" s="1" t="s">
        <v>86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9" customFormat="1" ht="12.75">
      <c r="A11" s="2">
        <v>7</v>
      </c>
      <c r="B11" s="1" t="s">
        <v>74</v>
      </c>
      <c r="C11" s="2" t="s">
        <v>66</v>
      </c>
      <c r="D11" s="2" t="s">
        <v>67</v>
      </c>
      <c r="E11" s="2">
        <v>1971</v>
      </c>
      <c r="F11" s="49">
        <v>11760.13</v>
      </c>
      <c r="G11" s="2" t="s">
        <v>76</v>
      </c>
      <c r="H11" s="54" t="s">
        <v>78</v>
      </c>
      <c r="I11" s="1" t="s">
        <v>80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s="9" customFormat="1" ht="12.75">
      <c r="A12" s="2">
        <v>8</v>
      </c>
      <c r="B12" s="1" t="s">
        <v>74</v>
      </c>
      <c r="C12" s="2" t="s">
        <v>66</v>
      </c>
      <c r="D12" s="2" t="s">
        <v>67</v>
      </c>
      <c r="E12" s="2">
        <v>1977</v>
      </c>
      <c r="F12" s="49">
        <v>343601.6</v>
      </c>
      <c r="G12" s="2" t="s">
        <v>76</v>
      </c>
      <c r="H12" s="54" t="s">
        <v>78</v>
      </c>
      <c r="I12" s="1" t="s">
        <v>87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s="9" customFormat="1" ht="12.75">
      <c r="A13" s="2">
        <v>9</v>
      </c>
      <c r="B13" s="1" t="s">
        <v>74</v>
      </c>
      <c r="C13" s="2" t="s">
        <v>66</v>
      </c>
      <c r="D13" s="2" t="s">
        <v>67</v>
      </c>
      <c r="E13" s="2" t="s">
        <v>211</v>
      </c>
      <c r="F13" s="49">
        <v>641795.42</v>
      </c>
      <c r="G13" s="2" t="s">
        <v>76</v>
      </c>
      <c r="H13" s="54" t="s">
        <v>78</v>
      </c>
      <c r="I13" s="1" t="s">
        <v>88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s="9" customFormat="1" ht="12.75">
      <c r="A14" s="2">
        <v>10</v>
      </c>
      <c r="B14" s="1" t="s">
        <v>74</v>
      </c>
      <c r="C14" s="2" t="s">
        <v>66</v>
      </c>
      <c r="D14" s="2" t="s">
        <v>67</v>
      </c>
      <c r="E14" s="2" t="s">
        <v>212</v>
      </c>
      <c r="F14" s="49">
        <v>712173.75</v>
      </c>
      <c r="G14" s="2" t="s">
        <v>76</v>
      </c>
      <c r="H14" s="54" t="s">
        <v>78</v>
      </c>
      <c r="I14" s="1" t="s">
        <v>89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s="9" customFormat="1" ht="12.75">
      <c r="A15" s="2">
        <v>11</v>
      </c>
      <c r="B15" s="1" t="s">
        <v>74</v>
      </c>
      <c r="C15" s="2" t="s">
        <v>66</v>
      </c>
      <c r="D15" s="2" t="s">
        <v>67</v>
      </c>
      <c r="E15" s="2" t="s">
        <v>213</v>
      </c>
      <c r="F15" s="49">
        <v>273871.72</v>
      </c>
      <c r="G15" s="2" t="s">
        <v>76</v>
      </c>
      <c r="H15" s="54" t="s">
        <v>78</v>
      </c>
      <c r="I15" s="1" t="s">
        <v>90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s="9" customFormat="1" ht="12.75">
      <c r="A16" s="2">
        <v>12</v>
      </c>
      <c r="B16" s="1" t="s">
        <v>74</v>
      </c>
      <c r="C16" s="2" t="s">
        <v>66</v>
      </c>
      <c r="D16" s="2" t="s">
        <v>67</v>
      </c>
      <c r="E16" s="2" t="s">
        <v>747</v>
      </c>
      <c r="F16" s="49">
        <v>172352.27</v>
      </c>
      <c r="G16" s="2" t="s">
        <v>76</v>
      </c>
      <c r="H16" s="54" t="s">
        <v>78</v>
      </c>
      <c r="I16" s="1" t="s">
        <v>91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9" customFormat="1" ht="12.75">
      <c r="A17" s="2">
        <v>13</v>
      </c>
      <c r="B17" s="1" t="s">
        <v>74</v>
      </c>
      <c r="C17" s="2" t="s">
        <v>66</v>
      </c>
      <c r="D17" s="2" t="s">
        <v>67</v>
      </c>
      <c r="E17" s="2" t="s">
        <v>214</v>
      </c>
      <c r="F17" s="49">
        <v>660267.35</v>
      </c>
      <c r="G17" s="2" t="s">
        <v>76</v>
      </c>
      <c r="H17" s="54" t="s">
        <v>78</v>
      </c>
      <c r="I17" s="1" t="s">
        <v>83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 s="9" customFormat="1" ht="12.75">
      <c r="A18" s="2">
        <v>14</v>
      </c>
      <c r="B18" s="1" t="s">
        <v>74</v>
      </c>
      <c r="C18" s="2" t="s">
        <v>66</v>
      </c>
      <c r="D18" s="2" t="s">
        <v>67</v>
      </c>
      <c r="E18" s="2" t="s">
        <v>215</v>
      </c>
      <c r="F18" s="49">
        <v>433037.56</v>
      </c>
      <c r="G18" s="2" t="s">
        <v>76</v>
      </c>
      <c r="H18" s="54" t="s">
        <v>78</v>
      </c>
      <c r="I18" s="1" t="s">
        <v>82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s="9" customFormat="1" ht="12.75">
      <c r="A19" s="2">
        <v>15</v>
      </c>
      <c r="B19" s="1" t="s">
        <v>74</v>
      </c>
      <c r="C19" s="2" t="s">
        <v>66</v>
      </c>
      <c r="D19" s="2" t="s">
        <v>208</v>
      </c>
      <c r="E19" s="2">
        <v>2012</v>
      </c>
      <c r="F19" s="49">
        <v>258294.13</v>
      </c>
      <c r="G19" s="2" t="s">
        <v>76</v>
      </c>
      <c r="H19" s="54" t="s">
        <v>78</v>
      </c>
      <c r="I19" s="1" t="s">
        <v>92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</row>
    <row r="20" spans="1:23" s="9" customFormat="1" ht="12.75">
      <c r="A20" s="2">
        <v>16</v>
      </c>
      <c r="B20" s="1" t="s">
        <v>74</v>
      </c>
      <c r="C20" s="2" t="s">
        <v>66</v>
      </c>
      <c r="D20" s="2" t="s">
        <v>67</v>
      </c>
      <c r="E20" s="2">
        <v>2014</v>
      </c>
      <c r="F20" s="49">
        <v>361039.54</v>
      </c>
      <c r="G20" s="2" t="s">
        <v>76</v>
      </c>
      <c r="H20" s="54" t="s">
        <v>78</v>
      </c>
      <c r="I20" s="1" t="s">
        <v>96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</row>
    <row r="21" spans="1:23" s="9" customFormat="1" ht="12.75">
      <c r="A21" s="2">
        <v>17</v>
      </c>
      <c r="B21" s="1" t="s">
        <v>74</v>
      </c>
      <c r="C21" s="2" t="s">
        <v>66</v>
      </c>
      <c r="D21" s="2" t="s">
        <v>67</v>
      </c>
      <c r="E21" s="2">
        <v>2014</v>
      </c>
      <c r="F21" s="49">
        <v>684784.97</v>
      </c>
      <c r="G21" s="2" t="s">
        <v>76</v>
      </c>
      <c r="H21" s="54" t="s">
        <v>78</v>
      </c>
      <c r="I21" s="1" t="s">
        <v>80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</row>
    <row r="22" spans="1:23" s="9" customFormat="1" ht="12.75">
      <c r="A22" s="2">
        <v>18</v>
      </c>
      <c r="B22" s="1" t="s">
        <v>74</v>
      </c>
      <c r="C22" s="2" t="s">
        <v>66</v>
      </c>
      <c r="D22" s="2" t="s">
        <v>67</v>
      </c>
      <c r="E22" s="2">
        <v>2013</v>
      </c>
      <c r="F22" s="49">
        <v>1398507.75</v>
      </c>
      <c r="G22" s="2" t="s">
        <v>76</v>
      </c>
      <c r="H22" s="54" t="s">
        <v>78</v>
      </c>
      <c r="I22" s="1" t="s">
        <v>95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s="9" customFormat="1" ht="12.75">
      <c r="A23" s="2">
        <v>19</v>
      </c>
      <c r="B23" s="1" t="s">
        <v>75</v>
      </c>
      <c r="C23" s="2" t="s">
        <v>66</v>
      </c>
      <c r="D23" s="2" t="s">
        <v>67</v>
      </c>
      <c r="E23" s="2" t="s">
        <v>216</v>
      </c>
      <c r="F23" s="49">
        <v>10000</v>
      </c>
      <c r="G23" s="2" t="s">
        <v>76</v>
      </c>
      <c r="H23" s="54" t="s">
        <v>78</v>
      </c>
      <c r="I23" s="1" t="s">
        <v>93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</row>
    <row r="24" spans="1:23" s="9" customFormat="1" ht="12.75">
      <c r="A24" s="2">
        <v>20</v>
      </c>
      <c r="B24" s="1" t="s">
        <v>207</v>
      </c>
      <c r="C24" s="2" t="s">
        <v>66</v>
      </c>
      <c r="D24" s="2" t="s">
        <v>67</v>
      </c>
      <c r="E24" s="2">
        <v>2008</v>
      </c>
      <c r="F24" s="49">
        <v>152446.98</v>
      </c>
      <c r="G24" s="2" t="s">
        <v>76</v>
      </c>
      <c r="H24" s="54" t="s">
        <v>78</v>
      </c>
      <c r="I24" s="1" t="s">
        <v>217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</row>
    <row r="25" spans="1:23" s="9" customFormat="1" ht="38.25">
      <c r="A25" s="2">
        <v>21</v>
      </c>
      <c r="B25" s="1" t="s">
        <v>806</v>
      </c>
      <c r="C25" s="2" t="s">
        <v>66</v>
      </c>
      <c r="D25" s="2" t="s">
        <v>67</v>
      </c>
      <c r="E25" s="2">
        <v>1975</v>
      </c>
      <c r="F25" s="49">
        <f>706057.62+56782.8</f>
        <v>762840.42</v>
      </c>
      <c r="G25" s="2" t="s">
        <v>76</v>
      </c>
      <c r="H25" s="54" t="s">
        <v>78</v>
      </c>
      <c r="I25" s="1" t="s">
        <v>217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s="9" customFormat="1" ht="34.5" customHeight="1">
      <c r="A26" s="2">
        <v>22</v>
      </c>
      <c r="B26" s="1" t="s">
        <v>814</v>
      </c>
      <c r="C26" s="2" t="s">
        <v>66</v>
      </c>
      <c r="D26" s="2" t="s">
        <v>67</v>
      </c>
      <c r="E26" s="2">
        <v>2012</v>
      </c>
      <c r="F26" s="49">
        <f>606803.87+36038.94</f>
        <v>642842.81</v>
      </c>
      <c r="G26" s="2" t="s">
        <v>76</v>
      </c>
      <c r="H26" s="54" t="s">
        <v>78</v>
      </c>
      <c r="I26" s="1" t="s">
        <v>218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3" s="9" customFormat="1" ht="12.75">
      <c r="A27" s="2">
        <v>23</v>
      </c>
      <c r="B27" s="18" t="s">
        <v>219</v>
      </c>
      <c r="C27" s="2" t="s">
        <v>66</v>
      </c>
      <c r="D27" s="2"/>
      <c r="E27" s="2"/>
      <c r="F27" s="49">
        <v>2791.1</v>
      </c>
      <c r="G27" s="2" t="s">
        <v>76</v>
      </c>
      <c r="H27" s="87"/>
      <c r="I27" s="1" t="s">
        <v>95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3" s="9" customFormat="1" ht="12.75">
      <c r="A28" s="2">
        <v>24</v>
      </c>
      <c r="B28" s="18" t="s">
        <v>219</v>
      </c>
      <c r="C28" s="2" t="s">
        <v>66</v>
      </c>
      <c r="D28" s="2"/>
      <c r="E28" s="2"/>
      <c r="F28" s="49">
        <v>3669.88</v>
      </c>
      <c r="G28" s="2" t="s">
        <v>76</v>
      </c>
      <c r="H28" s="87"/>
      <c r="I28" s="1" t="s">
        <v>81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3" s="9" customFormat="1" ht="12.75">
      <c r="A29" s="2">
        <v>25</v>
      </c>
      <c r="B29" s="18" t="s">
        <v>219</v>
      </c>
      <c r="C29" s="2" t="s">
        <v>66</v>
      </c>
      <c r="D29" s="2"/>
      <c r="E29" s="2"/>
      <c r="F29" s="49">
        <v>3669.88</v>
      </c>
      <c r="G29" s="2" t="s">
        <v>76</v>
      </c>
      <c r="H29" s="87"/>
      <c r="I29" s="1" t="s">
        <v>81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3" s="9" customFormat="1" ht="12.75">
      <c r="A30" s="2">
        <v>26</v>
      </c>
      <c r="B30" s="18" t="s">
        <v>219</v>
      </c>
      <c r="C30" s="2" t="s">
        <v>66</v>
      </c>
      <c r="D30" s="2"/>
      <c r="E30" s="2"/>
      <c r="F30" s="49">
        <v>2757.2</v>
      </c>
      <c r="G30" s="2" t="s">
        <v>76</v>
      </c>
      <c r="H30" s="87"/>
      <c r="I30" s="1" t="s">
        <v>84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9" customFormat="1" ht="12.75">
      <c r="A31" s="2">
        <v>27</v>
      </c>
      <c r="B31" s="18" t="s">
        <v>219</v>
      </c>
      <c r="C31" s="2" t="s">
        <v>66</v>
      </c>
      <c r="D31" s="2"/>
      <c r="E31" s="2">
        <v>1995</v>
      </c>
      <c r="F31" s="49">
        <v>5526.6</v>
      </c>
      <c r="G31" s="2" t="s">
        <v>76</v>
      </c>
      <c r="H31" s="87"/>
      <c r="I31" s="1" t="s">
        <v>89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</row>
    <row r="32" spans="1:23" s="9" customFormat="1" ht="12.75">
      <c r="A32" s="2">
        <v>28</v>
      </c>
      <c r="B32" s="18" t="s">
        <v>219</v>
      </c>
      <c r="C32" s="2" t="s">
        <v>66</v>
      </c>
      <c r="D32" s="2"/>
      <c r="E32" s="2">
        <v>1995</v>
      </c>
      <c r="F32" s="49">
        <v>3455.6</v>
      </c>
      <c r="G32" s="2" t="s">
        <v>76</v>
      </c>
      <c r="H32" s="87"/>
      <c r="I32" s="1" t="s">
        <v>81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s="9" customFormat="1" ht="12.75">
      <c r="A33" s="2">
        <v>29</v>
      </c>
      <c r="B33" s="18" t="s">
        <v>219</v>
      </c>
      <c r="C33" s="2" t="s">
        <v>66</v>
      </c>
      <c r="D33" s="2"/>
      <c r="E33" s="2">
        <v>1998</v>
      </c>
      <c r="F33" s="49">
        <v>3831</v>
      </c>
      <c r="G33" s="2" t="s">
        <v>76</v>
      </c>
      <c r="H33" s="87"/>
      <c r="I33" s="1" t="s">
        <v>82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s="9" customFormat="1" ht="12.75">
      <c r="A34" s="2">
        <v>30</v>
      </c>
      <c r="B34" s="18" t="s">
        <v>219</v>
      </c>
      <c r="C34" s="2" t="s">
        <v>66</v>
      </c>
      <c r="D34" s="2"/>
      <c r="E34" s="2">
        <v>1998</v>
      </c>
      <c r="F34" s="49">
        <v>4331</v>
      </c>
      <c r="G34" s="2" t="s">
        <v>76</v>
      </c>
      <c r="H34" s="87"/>
      <c r="I34" s="1" t="s">
        <v>82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s="9" customFormat="1" ht="12.75">
      <c r="A35" s="2">
        <v>31</v>
      </c>
      <c r="B35" s="18" t="s">
        <v>219</v>
      </c>
      <c r="C35" s="2" t="s">
        <v>66</v>
      </c>
      <c r="D35" s="2"/>
      <c r="E35" s="2">
        <v>1999</v>
      </c>
      <c r="F35" s="49">
        <v>4331</v>
      </c>
      <c r="G35" s="2" t="s">
        <v>76</v>
      </c>
      <c r="H35" s="87"/>
      <c r="I35" s="1" t="s">
        <v>85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s="9" customFormat="1" ht="12.75">
      <c r="A36" s="2">
        <v>32</v>
      </c>
      <c r="B36" s="18" t="s">
        <v>219</v>
      </c>
      <c r="C36" s="2" t="s">
        <v>66</v>
      </c>
      <c r="D36" s="2"/>
      <c r="E36" s="2">
        <v>2000</v>
      </c>
      <c r="F36" s="49">
        <v>2935.98</v>
      </c>
      <c r="G36" s="2" t="s">
        <v>76</v>
      </c>
      <c r="H36" s="87"/>
      <c r="I36" s="1" t="s">
        <v>87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s="9" customFormat="1" ht="12.75">
      <c r="A37" s="2">
        <v>33</v>
      </c>
      <c r="B37" s="18" t="s">
        <v>219</v>
      </c>
      <c r="C37" s="2" t="s">
        <v>66</v>
      </c>
      <c r="D37" s="2"/>
      <c r="E37" s="2">
        <v>2000</v>
      </c>
      <c r="F37" s="49">
        <v>4416</v>
      </c>
      <c r="G37" s="2" t="s">
        <v>76</v>
      </c>
      <c r="H37" s="87"/>
      <c r="I37" s="1" t="s">
        <v>83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s="9" customFormat="1" ht="12.75">
      <c r="A38" s="2">
        <v>34</v>
      </c>
      <c r="B38" s="18" t="s">
        <v>219</v>
      </c>
      <c r="C38" s="2" t="s">
        <v>66</v>
      </c>
      <c r="D38" s="2"/>
      <c r="E38" s="2">
        <v>2001</v>
      </c>
      <c r="F38" s="49">
        <v>4012</v>
      </c>
      <c r="G38" s="2" t="s">
        <v>76</v>
      </c>
      <c r="H38" s="87"/>
      <c r="I38" s="1" t="s">
        <v>96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s="9" customFormat="1" ht="12.75">
      <c r="A39" s="2">
        <v>35</v>
      </c>
      <c r="B39" s="18" t="s">
        <v>219</v>
      </c>
      <c r="C39" s="2" t="s">
        <v>66</v>
      </c>
      <c r="D39" s="2"/>
      <c r="E39" s="2">
        <v>2001</v>
      </c>
      <c r="F39" s="49">
        <v>4011.99</v>
      </c>
      <c r="G39" s="2" t="s">
        <v>76</v>
      </c>
      <c r="H39" s="87"/>
      <c r="I39" s="1" t="s">
        <v>91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s="9" customFormat="1" ht="12.75">
      <c r="A40" s="2">
        <v>36</v>
      </c>
      <c r="B40" s="18" t="s">
        <v>219</v>
      </c>
      <c r="C40" s="2" t="s">
        <v>66</v>
      </c>
      <c r="D40" s="2"/>
      <c r="E40" s="2">
        <v>2001</v>
      </c>
      <c r="F40" s="49">
        <v>4012</v>
      </c>
      <c r="G40" s="2" t="s">
        <v>76</v>
      </c>
      <c r="H40" s="87"/>
      <c r="I40" s="1" t="s">
        <v>97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s="9" customFormat="1" ht="12.75">
      <c r="A41" s="2">
        <v>37</v>
      </c>
      <c r="B41" s="18" t="s">
        <v>219</v>
      </c>
      <c r="C41" s="2" t="s">
        <v>66</v>
      </c>
      <c r="D41" s="2"/>
      <c r="E41" s="2">
        <v>2002</v>
      </c>
      <c r="F41" s="49">
        <v>4807.57</v>
      </c>
      <c r="G41" s="2" t="s">
        <v>76</v>
      </c>
      <c r="H41" s="87"/>
      <c r="I41" s="1" t="s">
        <v>88</v>
      </c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s="9" customFormat="1" ht="12.75">
      <c r="A42" s="2">
        <v>38</v>
      </c>
      <c r="B42" s="18" t="s">
        <v>219</v>
      </c>
      <c r="C42" s="2" t="s">
        <v>66</v>
      </c>
      <c r="D42" s="2"/>
      <c r="E42" s="2">
        <v>2002</v>
      </c>
      <c r="F42" s="49">
        <v>7597.75</v>
      </c>
      <c r="G42" s="2" t="s">
        <v>76</v>
      </c>
      <c r="H42" s="87"/>
      <c r="I42" s="1" t="s">
        <v>81</v>
      </c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s="9" customFormat="1" ht="12.75">
      <c r="A43" s="2">
        <v>39</v>
      </c>
      <c r="B43" s="18" t="s">
        <v>219</v>
      </c>
      <c r="C43" s="2" t="s">
        <v>66</v>
      </c>
      <c r="D43" s="2"/>
      <c r="E43" s="2">
        <v>2003</v>
      </c>
      <c r="F43" s="49">
        <v>4520</v>
      </c>
      <c r="G43" s="2" t="s">
        <v>76</v>
      </c>
      <c r="H43" s="87"/>
      <c r="I43" s="1" t="s">
        <v>86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s="9" customFormat="1" ht="12.75">
      <c r="A44" s="2">
        <v>40</v>
      </c>
      <c r="B44" s="18" t="s">
        <v>219</v>
      </c>
      <c r="C44" s="2" t="s">
        <v>66</v>
      </c>
      <c r="D44" s="2"/>
      <c r="E44" s="2">
        <v>2004</v>
      </c>
      <c r="F44" s="49">
        <v>6056.26</v>
      </c>
      <c r="G44" s="2" t="s">
        <v>76</v>
      </c>
      <c r="H44" s="87"/>
      <c r="I44" s="1" t="s">
        <v>85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s="9" customFormat="1" ht="12.75">
      <c r="A45" s="2">
        <v>41</v>
      </c>
      <c r="B45" s="18" t="s">
        <v>219</v>
      </c>
      <c r="C45" s="2" t="s">
        <v>66</v>
      </c>
      <c r="D45" s="2"/>
      <c r="E45" s="2">
        <v>2004</v>
      </c>
      <c r="F45" s="49">
        <v>5912.08</v>
      </c>
      <c r="G45" s="2" t="s">
        <v>76</v>
      </c>
      <c r="H45" s="87"/>
      <c r="I45" s="1" t="s">
        <v>86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s="9" customFormat="1" ht="12.75">
      <c r="A46" s="2">
        <v>42</v>
      </c>
      <c r="B46" s="18" t="s">
        <v>219</v>
      </c>
      <c r="C46" s="2" t="s">
        <v>66</v>
      </c>
      <c r="D46" s="2"/>
      <c r="E46" s="2">
        <v>2005</v>
      </c>
      <c r="F46" s="49">
        <v>3906.4</v>
      </c>
      <c r="G46" s="2" t="s">
        <v>76</v>
      </c>
      <c r="H46" s="87"/>
      <c r="I46" s="1" t="s">
        <v>86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s="9" customFormat="1" ht="12.75">
      <c r="A47" s="2">
        <v>43</v>
      </c>
      <c r="B47" s="18" t="s">
        <v>219</v>
      </c>
      <c r="C47" s="2" t="s">
        <v>66</v>
      </c>
      <c r="D47" s="1"/>
      <c r="E47" s="2">
        <v>2006</v>
      </c>
      <c r="F47" s="49">
        <v>5060</v>
      </c>
      <c r="G47" s="2" t="s">
        <v>76</v>
      </c>
      <c r="H47" s="87"/>
      <c r="I47" s="1" t="s">
        <v>88</v>
      </c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s="9" customFormat="1" ht="12.75">
      <c r="A48" s="2">
        <v>44</v>
      </c>
      <c r="B48" s="18" t="s">
        <v>219</v>
      </c>
      <c r="C48" s="2" t="s">
        <v>66</v>
      </c>
      <c r="D48" s="1"/>
      <c r="E48" s="2">
        <v>2006</v>
      </c>
      <c r="F48" s="49">
        <v>6709</v>
      </c>
      <c r="G48" s="2" t="s">
        <v>76</v>
      </c>
      <c r="H48" s="87"/>
      <c r="I48" s="1" t="s">
        <v>98</v>
      </c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s="9" customFormat="1" ht="12.75">
      <c r="A49" s="2">
        <v>45</v>
      </c>
      <c r="B49" s="18" t="s">
        <v>219</v>
      </c>
      <c r="C49" s="2" t="s">
        <v>66</v>
      </c>
      <c r="D49" s="1"/>
      <c r="E49" s="2">
        <v>2006</v>
      </c>
      <c r="F49" s="49">
        <v>7209</v>
      </c>
      <c r="G49" s="2" t="s">
        <v>76</v>
      </c>
      <c r="H49" s="87"/>
      <c r="I49" s="1" t="s">
        <v>99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s="9" customFormat="1" ht="12.75">
      <c r="A50" s="2">
        <v>46</v>
      </c>
      <c r="B50" s="18" t="s">
        <v>219</v>
      </c>
      <c r="C50" s="2" t="s">
        <v>66</v>
      </c>
      <c r="D50" s="1"/>
      <c r="E50" s="2">
        <v>2007</v>
      </c>
      <c r="F50" s="49">
        <v>2500</v>
      </c>
      <c r="G50" s="2" t="s">
        <v>76</v>
      </c>
      <c r="H50" s="87"/>
      <c r="I50" s="1" t="s">
        <v>95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s="9" customFormat="1" ht="12.75">
      <c r="A51" s="2">
        <v>47</v>
      </c>
      <c r="B51" s="18" t="s">
        <v>219</v>
      </c>
      <c r="C51" s="2" t="s">
        <v>66</v>
      </c>
      <c r="D51" s="1"/>
      <c r="E51" s="2">
        <v>2007</v>
      </c>
      <c r="F51" s="49">
        <v>7298.08</v>
      </c>
      <c r="G51" s="2" t="s">
        <v>76</v>
      </c>
      <c r="H51" s="87"/>
      <c r="I51" s="1" t="s">
        <v>83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s="9" customFormat="1" ht="12.75">
      <c r="A52" s="2">
        <v>48</v>
      </c>
      <c r="B52" s="18" t="s">
        <v>219</v>
      </c>
      <c r="C52" s="2" t="s">
        <v>66</v>
      </c>
      <c r="D52" s="1"/>
      <c r="E52" s="2">
        <v>2008</v>
      </c>
      <c r="F52" s="49">
        <v>4600</v>
      </c>
      <c r="G52" s="2" t="s">
        <v>76</v>
      </c>
      <c r="H52" s="87"/>
      <c r="I52" s="1" t="s">
        <v>81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s="9" customFormat="1" ht="12.75">
      <c r="A53" s="2">
        <v>49</v>
      </c>
      <c r="B53" s="18" t="s">
        <v>219</v>
      </c>
      <c r="C53" s="2" t="s">
        <v>66</v>
      </c>
      <c r="D53" s="1"/>
      <c r="E53" s="2">
        <v>2008</v>
      </c>
      <c r="F53" s="49">
        <v>6243.17</v>
      </c>
      <c r="G53" s="2" t="s">
        <v>76</v>
      </c>
      <c r="H53" s="87"/>
      <c r="I53" s="1" t="s">
        <v>88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s="9" customFormat="1" ht="12.75">
      <c r="A54" s="2">
        <v>50</v>
      </c>
      <c r="B54" s="18" t="s">
        <v>219</v>
      </c>
      <c r="C54" s="2" t="s">
        <v>66</v>
      </c>
      <c r="D54" s="1"/>
      <c r="E54" s="2">
        <v>2008</v>
      </c>
      <c r="F54" s="49">
        <v>5133.6</v>
      </c>
      <c r="G54" s="2" t="s">
        <v>76</v>
      </c>
      <c r="H54" s="87"/>
      <c r="I54" s="1" t="s">
        <v>83</v>
      </c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s="9" customFormat="1" ht="12.75">
      <c r="A55" s="2">
        <v>51</v>
      </c>
      <c r="B55" s="18" t="s">
        <v>219</v>
      </c>
      <c r="C55" s="2" t="s">
        <v>66</v>
      </c>
      <c r="D55" s="1"/>
      <c r="E55" s="2">
        <v>2008</v>
      </c>
      <c r="F55" s="49">
        <v>6799.7</v>
      </c>
      <c r="G55" s="2" t="s">
        <v>76</v>
      </c>
      <c r="H55" s="87"/>
      <c r="I55" s="1" t="s">
        <v>88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s="9" customFormat="1" ht="12.75">
      <c r="A56" s="2">
        <v>52</v>
      </c>
      <c r="B56" s="18" t="s">
        <v>219</v>
      </c>
      <c r="C56" s="2" t="s">
        <v>66</v>
      </c>
      <c r="D56" s="1"/>
      <c r="E56" s="2">
        <v>2008</v>
      </c>
      <c r="F56" s="49">
        <v>6743.18</v>
      </c>
      <c r="G56" s="2" t="s">
        <v>76</v>
      </c>
      <c r="H56" s="87"/>
      <c r="I56" s="1" t="s">
        <v>100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s="9" customFormat="1" ht="12.75">
      <c r="A57" s="2">
        <v>53</v>
      </c>
      <c r="B57" s="18" t="s">
        <v>219</v>
      </c>
      <c r="C57" s="2" t="s">
        <v>66</v>
      </c>
      <c r="D57" s="1"/>
      <c r="E57" s="2">
        <v>2008</v>
      </c>
      <c r="F57" s="49">
        <v>5149.54</v>
      </c>
      <c r="G57" s="2" t="s">
        <v>76</v>
      </c>
      <c r="H57" s="87"/>
      <c r="I57" s="1" t="s">
        <v>101</v>
      </c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s="9" customFormat="1" ht="12.75">
      <c r="A58" s="2">
        <v>54</v>
      </c>
      <c r="B58" s="18" t="s">
        <v>219</v>
      </c>
      <c r="C58" s="2" t="s">
        <v>66</v>
      </c>
      <c r="D58" s="1"/>
      <c r="E58" s="2">
        <v>2009</v>
      </c>
      <c r="F58" s="49">
        <v>3965</v>
      </c>
      <c r="G58" s="2" t="s">
        <v>76</v>
      </c>
      <c r="H58" s="87"/>
      <c r="I58" s="1" t="s">
        <v>90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9" customFormat="1" ht="12.75">
      <c r="A59" s="2">
        <v>55</v>
      </c>
      <c r="B59" s="18" t="s">
        <v>219</v>
      </c>
      <c r="C59" s="2" t="s">
        <v>66</v>
      </c>
      <c r="D59" s="1"/>
      <c r="E59" s="2">
        <v>2009</v>
      </c>
      <c r="F59" s="49">
        <v>3965</v>
      </c>
      <c r="G59" s="2" t="s">
        <v>76</v>
      </c>
      <c r="H59" s="87"/>
      <c r="I59" s="1" t="s">
        <v>101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s="9" customFormat="1" ht="12.75">
      <c r="A60" s="2">
        <v>56</v>
      </c>
      <c r="B60" s="18" t="s">
        <v>219</v>
      </c>
      <c r="C60" s="2" t="s">
        <v>66</v>
      </c>
      <c r="D60" s="1"/>
      <c r="E60" s="2">
        <v>2010</v>
      </c>
      <c r="F60" s="49">
        <v>3169.07</v>
      </c>
      <c r="G60" s="2" t="s">
        <v>76</v>
      </c>
      <c r="H60" s="87"/>
      <c r="I60" s="1" t="s">
        <v>88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s="9" customFormat="1" ht="12.75">
      <c r="A61" s="2">
        <v>57</v>
      </c>
      <c r="B61" s="18" t="s">
        <v>219</v>
      </c>
      <c r="C61" s="2" t="s">
        <v>66</v>
      </c>
      <c r="D61" s="1"/>
      <c r="E61" s="2">
        <v>2011</v>
      </c>
      <c r="F61" s="49">
        <v>5412</v>
      </c>
      <c r="G61" s="2" t="s">
        <v>76</v>
      </c>
      <c r="H61" s="87"/>
      <c r="I61" s="1" t="s">
        <v>220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s="9" customFormat="1" ht="12.75">
      <c r="A62" s="2">
        <v>58</v>
      </c>
      <c r="B62" s="18" t="s">
        <v>219</v>
      </c>
      <c r="C62" s="2" t="s">
        <v>66</v>
      </c>
      <c r="D62" s="1"/>
      <c r="E62" s="2">
        <v>2011</v>
      </c>
      <c r="F62" s="49">
        <v>5412</v>
      </c>
      <c r="G62" s="2" t="s">
        <v>76</v>
      </c>
      <c r="H62" s="87"/>
      <c r="I62" s="1" t="s">
        <v>221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s="9" customFormat="1" ht="12.75">
      <c r="A63" s="2">
        <v>59</v>
      </c>
      <c r="B63" s="18" t="s">
        <v>219</v>
      </c>
      <c r="C63" s="2" t="s">
        <v>66</v>
      </c>
      <c r="D63" s="1"/>
      <c r="E63" s="2">
        <v>2011</v>
      </c>
      <c r="F63" s="49">
        <v>5412</v>
      </c>
      <c r="G63" s="2" t="s">
        <v>76</v>
      </c>
      <c r="H63" s="87"/>
      <c r="I63" s="1" t="s">
        <v>222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s="9" customFormat="1" ht="12.75">
      <c r="A64" s="2">
        <v>60</v>
      </c>
      <c r="B64" s="18" t="s">
        <v>219</v>
      </c>
      <c r="C64" s="2" t="s">
        <v>66</v>
      </c>
      <c r="D64" s="1"/>
      <c r="E64" s="2">
        <v>2012</v>
      </c>
      <c r="F64" s="49">
        <v>3956.5</v>
      </c>
      <c r="G64" s="2" t="s">
        <v>76</v>
      </c>
      <c r="H64" s="87"/>
      <c r="I64" s="1" t="s">
        <v>102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s="9" customFormat="1" ht="12.75">
      <c r="A65" s="2">
        <v>61</v>
      </c>
      <c r="B65" s="18" t="s">
        <v>219</v>
      </c>
      <c r="C65" s="2" t="s">
        <v>66</v>
      </c>
      <c r="D65" s="1"/>
      <c r="E65" s="2">
        <v>2012</v>
      </c>
      <c r="F65" s="49">
        <v>3956.5</v>
      </c>
      <c r="G65" s="2" t="s">
        <v>76</v>
      </c>
      <c r="H65" s="87"/>
      <c r="I65" s="1" t="s">
        <v>88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s="9" customFormat="1" ht="12.75">
      <c r="A66" s="2">
        <v>62</v>
      </c>
      <c r="B66" s="18" t="s">
        <v>219</v>
      </c>
      <c r="C66" s="2" t="s">
        <v>66</v>
      </c>
      <c r="D66" s="1"/>
      <c r="E66" s="2">
        <v>2012</v>
      </c>
      <c r="F66" s="49">
        <v>3956.5</v>
      </c>
      <c r="G66" s="2" t="s">
        <v>76</v>
      </c>
      <c r="H66" s="87"/>
      <c r="I66" s="1" t="s">
        <v>92</v>
      </c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s="9" customFormat="1" ht="12.75">
      <c r="A67" s="2">
        <v>63</v>
      </c>
      <c r="B67" s="18" t="s">
        <v>219</v>
      </c>
      <c r="C67" s="2" t="s">
        <v>66</v>
      </c>
      <c r="D67" s="1"/>
      <c r="E67" s="2">
        <v>2013</v>
      </c>
      <c r="F67" s="49">
        <v>3591.6</v>
      </c>
      <c r="G67" s="2" t="s">
        <v>76</v>
      </c>
      <c r="H67" s="87"/>
      <c r="I67" s="1" t="s">
        <v>223</v>
      </c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s="9" customFormat="1" ht="12.75">
      <c r="A68" s="2">
        <v>64</v>
      </c>
      <c r="B68" s="18" t="s">
        <v>219</v>
      </c>
      <c r="C68" s="2" t="s">
        <v>66</v>
      </c>
      <c r="D68" s="1"/>
      <c r="E68" s="2">
        <v>2014</v>
      </c>
      <c r="F68" s="49">
        <v>5300</v>
      </c>
      <c r="G68" s="2" t="s">
        <v>76</v>
      </c>
      <c r="H68" s="87"/>
      <c r="I68" s="1" t="s">
        <v>96</v>
      </c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s="9" customFormat="1" ht="12.75">
      <c r="A69" s="2">
        <v>65</v>
      </c>
      <c r="B69" s="18" t="s">
        <v>219</v>
      </c>
      <c r="C69" s="2" t="s">
        <v>66</v>
      </c>
      <c r="D69" s="1"/>
      <c r="E69" s="2">
        <v>2014</v>
      </c>
      <c r="F69" s="49">
        <v>3493.2</v>
      </c>
      <c r="G69" s="2" t="s">
        <v>76</v>
      </c>
      <c r="H69" s="87"/>
      <c r="I69" s="1" t="s">
        <v>748</v>
      </c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s="9" customFormat="1" ht="12.75">
      <c r="A70" s="2">
        <v>66</v>
      </c>
      <c r="B70" s="18" t="s">
        <v>224</v>
      </c>
      <c r="C70" s="1"/>
      <c r="D70" s="1"/>
      <c r="E70" s="74">
        <v>2001</v>
      </c>
      <c r="F70" s="49">
        <v>84517.23</v>
      </c>
      <c r="G70" s="2" t="s">
        <v>76</v>
      </c>
      <c r="H70" s="87"/>
      <c r="I70" s="1" t="s">
        <v>81</v>
      </c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s="9" customFormat="1" ht="12.75">
      <c r="A71" s="2">
        <v>67</v>
      </c>
      <c r="B71" s="18" t="s">
        <v>224</v>
      </c>
      <c r="C71" s="1"/>
      <c r="D71" s="1"/>
      <c r="E71" s="74">
        <v>2006</v>
      </c>
      <c r="F71" s="49">
        <v>28593.26</v>
      </c>
      <c r="G71" s="2" t="s">
        <v>76</v>
      </c>
      <c r="H71" s="87"/>
      <c r="I71" s="1" t="s">
        <v>88</v>
      </c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s="9" customFormat="1" ht="12.75">
      <c r="A72" s="2">
        <v>68</v>
      </c>
      <c r="B72" s="18" t="s">
        <v>225</v>
      </c>
      <c r="C72" s="1"/>
      <c r="D72" s="1"/>
      <c r="E72" s="74">
        <v>2012</v>
      </c>
      <c r="F72" s="49">
        <v>351730.66</v>
      </c>
      <c r="G72" s="2" t="s">
        <v>76</v>
      </c>
      <c r="H72" s="87"/>
      <c r="I72" s="1" t="s">
        <v>218</v>
      </c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s="9" customFormat="1" ht="12.75">
      <c r="A73" s="2">
        <v>69</v>
      </c>
      <c r="B73" s="18" t="s">
        <v>745</v>
      </c>
      <c r="C73" s="1"/>
      <c r="D73" s="1"/>
      <c r="E73" s="74" t="s">
        <v>260</v>
      </c>
      <c r="F73" s="49">
        <v>329099.95</v>
      </c>
      <c r="G73" s="2" t="s">
        <v>76</v>
      </c>
      <c r="H73" s="87"/>
      <c r="I73" s="1" t="s">
        <v>81</v>
      </c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s="9" customFormat="1" ht="12.75">
      <c r="A74" s="2">
        <v>70</v>
      </c>
      <c r="B74" s="18" t="s">
        <v>103</v>
      </c>
      <c r="C74" s="1"/>
      <c r="D74" s="1"/>
      <c r="E74" s="74">
        <v>2006</v>
      </c>
      <c r="F74" s="49">
        <v>217306.06</v>
      </c>
      <c r="G74" s="2" t="s">
        <v>76</v>
      </c>
      <c r="H74" s="87"/>
      <c r="I74" s="1" t="s">
        <v>96</v>
      </c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s="9" customFormat="1" ht="12.75">
      <c r="A75" s="2">
        <v>71</v>
      </c>
      <c r="B75" s="18" t="s">
        <v>257</v>
      </c>
      <c r="C75" s="1"/>
      <c r="D75" s="1"/>
      <c r="E75" s="74">
        <v>2014</v>
      </c>
      <c r="F75" s="49">
        <v>50632.95</v>
      </c>
      <c r="G75" s="2" t="s">
        <v>76</v>
      </c>
      <c r="H75" s="87"/>
      <c r="I75" s="1" t="s">
        <v>218</v>
      </c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s="9" customFormat="1" ht="12.75">
      <c r="A76" s="2">
        <v>72</v>
      </c>
      <c r="B76" s="18" t="s">
        <v>258</v>
      </c>
      <c r="C76" s="1"/>
      <c r="D76" s="1"/>
      <c r="E76" s="74">
        <v>2014</v>
      </c>
      <c r="F76" s="49">
        <v>37719.45</v>
      </c>
      <c r="G76" s="2" t="s">
        <v>76</v>
      </c>
      <c r="H76" s="87"/>
      <c r="I76" s="1" t="s">
        <v>218</v>
      </c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  <row r="77" spans="1:23" s="9" customFormat="1" ht="12.75">
      <c r="A77" s="2">
        <v>73</v>
      </c>
      <c r="B77" s="18" t="s">
        <v>259</v>
      </c>
      <c r="C77" s="1"/>
      <c r="D77" s="1"/>
      <c r="E77" s="74">
        <v>2014</v>
      </c>
      <c r="F77" s="49">
        <v>64956.08</v>
      </c>
      <c r="G77" s="2" t="s">
        <v>76</v>
      </c>
      <c r="H77" s="87"/>
      <c r="I77" s="1" t="s">
        <v>749</v>
      </c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</row>
    <row r="78" spans="1:23" s="9" customFormat="1" ht="12.75">
      <c r="A78" s="2">
        <v>74</v>
      </c>
      <c r="B78" s="18" t="s">
        <v>746</v>
      </c>
      <c r="C78" s="1"/>
      <c r="D78" s="1"/>
      <c r="E78" s="74">
        <v>2014</v>
      </c>
      <c r="F78" s="49">
        <v>143966.4</v>
      </c>
      <c r="G78" s="2" t="s">
        <v>76</v>
      </c>
      <c r="H78" s="87"/>
      <c r="I78" s="1" t="s">
        <v>750</v>
      </c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3" s="9" customFormat="1" ht="12.75">
      <c r="A79" s="2">
        <v>75</v>
      </c>
      <c r="B79" s="18" t="s">
        <v>226</v>
      </c>
      <c r="C79" s="1"/>
      <c r="D79" s="1"/>
      <c r="E79" s="74">
        <v>1977</v>
      </c>
      <c r="F79" s="49">
        <v>23339.06</v>
      </c>
      <c r="G79" s="2" t="s">
        <v>76</v>
      </c>
      <c r="H79" s="87"/>
      <c r="I79" s="1" t="s">
        <v>236</v>
      </c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3" s="9" customFormat="1" ht="12.75">
      <c r="A80" s="2">
        <v>76</v>
      </c>
      <c r="B80" s="18" t="s">
        <v>226</v>
      </c>
      <c r="C80" s="1"/>
      <c r="D80" s="1"/>
      <c r="E80" s="74">
        <v>1976</v>
      </c>
      <c r="F80" s="49">
        <v>522477.1</v>
      </c>
      <c r="G80" s="2" t="s">
        <v>76</v>
      </c>
      <c r="H80" s="87"/>
      <c r="I80" s="1" t="s">
        <v>237</v>
      </c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3" s="9" customFormat="1" ht="12.75">
      <c r="A81" s="2">
        <v>77</v>
      </c>
      <c r="B81" s="18" t="s">
        <v>226</v>
      </c>
      <c r="C81" s="1"/>
      <c r="D81" s="1"/>
      <c r="E81" s="74">
        <v>1976</v>
      </c>
      <c r="F81" s="49">
        <v>167166.43</v>
      </c>
      <c r="G81" s="2" t="s">
        <v>76</v>
      </c>
      <c r="H81" s="87"/>
      <c r="I81" s="1" t="s">
        <v>238</v>
      </c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</row>
    <row r="82" spans="1:23" s="9" customFormat="1" ht="12.75">
      <c r="A82" s="2">
        <v>78</v>
      </c>
      <c r="B82" s="18" t="s">
        <v>226</v>
      </c>
      <c r="C82" s="1"/>
      <c r="D82" s="1"/>
      <c r="E82" s="74">
        <v>1975</v>
      </c>
      <c r="F82" s="49">
        <v>149283.96</v>
      </c>
      <c r="G82" s="2" t="s">
        <v>76</v>
      </c>
      <c r="H82" s="87"/>
      <c r="I82" s="1" t="s">
        <v>81</v>
      </c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</row>
    <row r="83" spans="1:23" s="9" customFormat="1" ht="25.5">
      <c r="A83" s="2">
        <v>79</v>
      </c>
      <c r="B83" s="18" t="s">
        <v>227</v>
      </c>
      <c r="C83" s="1"/>
      <c r="D83" s="1"/>
      <c r="E83" s="74">
        <v>1992</v>
      </c>
      <c r="F83" s="49">
        <v>2118.66</v>
      </c>
      <c r="G83" s="2" t="s">
        <v>76</v>
      </c>
      <c r="H83" s="87"/>
      <c r="I83" s="1" t="s">
        <v>239</v>
      </c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</row>
    <row r="84" spans="1:23" s="9" customFormat="1" ht="12.75">
      <c r="A84" s="2">
        <v>80</v>
      </c>
      <c r="B84" s="18" t="s">
        <v>228</v>
      </c>
      <c r="C84" s="1"/>
      <c r="D84" s="1"/>
      <c r="E84" s="74"/>
      <c r="F84" s="49">
        <v>16475358.3</v>
      </c>
      <c r="G84" s="2" t="s">
        <v>76</v>
      </c>
      <c r="H84" s="87"/>
      <c r="I84" s="1" t="s">
        <v>108</v>
      </c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</row>
    <row r="85" spans="1:23" s="9" customFormat="1" ht="12.75">
      <c r="A85" s="2">
        <v>81</v>
      </c>
      <c r="B85" s="18" t="s">
        <v>229</v>
      </c>
      <c r="C85" s="1"/>
      <c r="D85" s="1"/>
      <c r="E85" s="74"/>
      <c r="F85" s="49">
        <v>715502.47</v>
      </c>
      <c r="G85" s="2" t="s">
        <v>76</v>
      </c>
      <c r="H85" s="87"/>
      <c r="I85" s="1" t="s">
        <v>108</v>
      </c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s="9" customFormat="1" ht="12.75">
      <c r="A86" s="2">
        <v>82</v>
      </c>
      <c r="B86" s="18" t="s">
        <v>230</v>
      </c>
      <c r="C86" s="1"/>
      <c r="D86" s="1"/>
      <c r="E86" s="74">
        <v>1995</v>
      </c>
      <c r="F86" s="49">
        <v>90175.17</v>
      </c>
      <c r="G86" s="2" t="s">
        <v>76</v>
      </c>
      <c r="H86" s="87"/>
      <c r="I86" s="1" t="s">
        <v>81</v>
      </c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</row>
    <row r="87" spans="1:23" s="9" customFormat="1" ht="12.75">
      <c r="A87" s="2">
        <v>83</v>
      </c>
      <c r="B87" s="18" t="s">
        <v>231</v>
      </c>
      <c r="C87" s="1"/>
      <c r="D87" s="1"/>
      <c r="E87" s="74"/>
      <c r="F87" s="49">
        <v>14222771.88</v>
      </c>
      <c r="G87" s="2" t="s">
        <v>76</v>
      </c>
      <c r="H87" s="87"/>
      <c r="I87" s="1" t="s">
        <v>108</v>
      </c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</row>
    <row r="88" spans="1:23" s="9" customFormat="1" ht="12.75">
      <c r="A88" s="2">
        <v>84</v>
      </c>
      <c r="B88" s="18" t="s">
        <v>104</v>
      </c>
      <c r="C88" s="1"/>
      <c r="D88" s="1"/>
      <c r="E88" s="74"/>
      <c r="F88" s="49">
        <v>2286333.27</v>
      </c>
      <c r="G88" s="2" t="s">
        <v>76</v>
      </c>
      <c r="H88" s="87"/>
      <c r="I88" s="1" t="s">
        <v>108</v>
      </c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</row>
    <row r="89" spans="1:23" s="9" customFormat="1" ht="12.75">
      <c r="A89" s="2">
        <v>85</v>
      </c>
      <c r="B89" s="18" t="s">
        <v>105</v>
      </c>
      <c r="C89" s="1"/>
      <c r="D89" s="1"/>
      <c r="E89" s="74" t="s">
        <v>233</v>
      </c>
      <c r="F89" s="49">
        <v>103785.84</v>
      </c>
      <c r="G89" s="2" t="s">
        <v>76</v>
      </c>
      <c r="H89" s="87"/>
      <c r="I89" s="1" t="s">
        <v>240</v>
      </c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</row>
    <row r="90" spans="1:23" s="9" customFormat="1" ht="25.5">
      <c r="A90" s="2">
        <v>86</v>
      </c>
      <c r="B90" s="18" t="s">
        <v>232</v>
      </c>
      <c r="C90" s="1"/>
      <c r="D90" s="1"/>
      <c r="E90" s="74" t="s">
        <v>234</v>
      </c>
      <c r="F90" s="49">
        <v>415459.89</v>
      </c>
      <c r="G90" s="2" t="s">
        <v>76</v>
      </c>
      <c r="H90" s="87"/>
      <c r="I90" s="1" t="s">
        <v>241</v>
      </c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</row>
    <row r="91" spans="1:23" s="9" customFormat="1" ht="12.75">
      <c r="A91" s="2">
        <v>87</v>
      </c>
      <c r="B91" s="18" t="s">
        <v>106</v>
      </c>
      <c r="C91" s="1"/>
      <c r="D91" s="1"/>
      <c r="E91" s="2" t="s">
        <v>216</v>
      </c>
      <c r="F91" s="49">
        <v>20000</v>
      </c>
      <c r="G91" s="2" t="s">
        <v>76</v>
      </c>
      <c r="H91" s="87"/>
      <c r="I91" s="1" t="s">
        <v>89</v>
      </c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3" s="9" customFormat="1" ht="25.5">
      <c r="A92" s="2">
        <v>88</v>
      </c>
      <c r="B92" s="18" t="s">
        <v>107</v>
      </c>
      <c r="C92" s="1"/>
      <c r="D92" s="1"/>
      <c r="E92" s="74" t="s">
        <v>235</v>
      </c>
      <c r="F92" s="49">
        <v>456355.33</v>
      </c>
      <c r="G92" s="2" t="s">
        <v>76</v>
      </c>
      <c r="H92" s="87"/>
      <c r="I92" s="1" t="s">
        <v>242</v>
      </c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3" s="9" customFormat="1" ht="12.75" customHeight="1">
      <c r="A93" s="202" t="s">
        <v>6</v>
      </c>
      <c r="B93" s="203"/>
      <c r="C93" s="203"/>
      <c r="D93" s="203"/>
      <c r="E93" s="204"/>
      <c r="F93" s="62">
        <f>SUM(F5:F92)</f>
        <v>45472837.43000001</v>
      </c>
      <c r="G93" s="15"/>
      <c r="H93" s="45"/>
      <c r="I93" s="147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3" ht="12.75" customHeight="1">
      <c r="A94" s="207" t="s">
        <v>40</v>
      </c>
      <c r="B94" s="207"/>
      <c r="C94" s="207"/>
      <c r="D94" s="207"/>
      <c r="E94" s="207"/>
      <c r="F94" s="207"/>
      <c r="G94" s="67"/>
      <c r="H94" s="65"/>
      <c r="I94" s="146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1:23" s="9" customFormat="1" ht="12.75">
      <c r="A95" s="2">
        <v>1</v>
      </c>
      <c r="B95" s="59" t="s">
        <v>116</v>
      </c>
      <c r="C95" s="43" t="s">
        <v>128</v>
      </c>
      <c r="D95" s="15"/>
      <c r="E95" s="59"/>
      <c r="F95" s="63">
        <v>9931.62</v>
      </c>
      <c r="G95" s="2" t="s">
        <v>76</v>
      </c>
      <c r="H95" s="60" t="s">
        <v>255</v>
      </c>
      <c r="I95" s="42" t="s">
        <v>496</v>
      </c>
      <c r="J95" s="15"/>
      <c r="K95" s="15"/>
      <c r="L95" s="15"/>
      <c r="M95" s="43"/>
      <c r="N95" s="43"/>
      <c r="O95" s="43"/>
      <c r="P95" s="43"/>
      <c r="Q95" s="43"/>
      <c r="R95" s="43"/>
      <c r="S95" s="15"/>
      <c r="T95" s="15"/>
      <c r="U95" s="15"/>
      <c r="V95" s="15"/>
      <c r="W95" s="15"/>
    </row>
    <row r="96" spans="1:23" s="9" customFormat="1" ht="12.75">
      <c r="A96" s="2">
        <v>2</v>
      </c>
      <c r="B96" s="1" t="s">
        <v>117</v>
      </c>
      <c r="C96" s="43" t="s">
        <v>128</v>
      </c>
      <c r="D96" s="15"/>
      <c r="E96" s="59"/>
      <c r="F96" s="49">
        <v>286577</v>
      </c>
      <c r="G96" s="2" t="s">
        <v>76</v>
      </c>
      <c r="H96" s="53" t="s">
        <v>130</v>
      </c>
      <c r="I96" s="18" t="s">
        <v>129</v>
      </c>
      <c r="J96" s="15"/>
      <c r="K96" s="15"/>
      <c r="L96" s="15"/>
      <c r="M96" s="43"/>
      <c r="N96" s="43"/>
      <c r="O96" s="43"/>
      <c r="P96" s="43"/>
      <c r="Q96" s="43"/>
      <c r="R96" s="43"/>
      <c r="S96" s="15"/>
      <c r="T96" s="15"/>
      <c r="U96" s="15"/>
      <c r="V96" s="15"/>
      <c r="W96" s="15"/>
    </row>
    <row r="97" spans="1:23" s="9" customFormat="1" ht="12.75">
      <c r="A97" s="2">
        <v>3</v>
      </c>
      <c r="B97" s="1" t="s">
        <v>117</v>
      </c>
      <c r="C97" s="43" t="s">
        <v>128</v>
      </c>
      <c r="D97" s="15"/>
      <c r="E97" s="59"/>
      <c r="F97" s="49">
        <v>273445</v>
      </c>
      <c r="G97" s="2" t="s">
        <v>76</v>
      </c>
      <c r="H97" s="53" t="s">
        <v>130</v>
      </c>
      <c r="I97" s="18" t="s">
        <v>131</v>
      </c>
      <c r="J97" s="15"/>
      <c r="K97" s="15"/>
      <c r="L97" s="15"/>
      <c r="M97" s="43"/>
      <c r="N97" s="43"/>
      <c r="O97" s="43"/>
      <c r="P97" s="43"/>
      <c r="Q97" s="43"/>
      <c r="R97" s="43"/>
      <c r="S97" s="15"/>
      <c r="T97" s="15"/>
      <c r="U97" s="15"/>
      <c r="V97" s="15"/>
      <c r="W97" s="15"/>
    </row>
    <row r="98" spans="1:23" s="9" customFormat="1" ht="12.75">
      <c r="A98" s="2">
        <v>4</v>
      </c>
      <c r="B98" s="1" t="s">
        <v>118</v>
      </c>
      <c r="C98" s="43" t="s">
        <v>128</v>
      </c>
      <c r="D98" s="15"/>
      <c r="E98" s="59"/>
      <c r="F98" s="49">
        <v>7820.66</v>
      </c>
      <c r="G98" s="2" t="s">
        <v>76</v>
      </c>
      <c r="H98" s="53"/>
      <c r="I98" s="18" t="s">
        <v>132</v>
      </c>
      <c r="J98" s="15"/>
      <c r="K98" s="15"/>
      <c r="L98" s="15"/>
      <c r="M98" s="43"/>
      <c r="N98" s="43"/>
      <c r="O98" s="43"/>
      <c r="P98" s="43"/>
      <c r="Q98" s="43"/>
      <c r="R98" s="43"/>
      <c r="S98" s="15"/>
      <c r="T98" s="15"/>
      <c r="U98" s="15"/>
      <c r="V98" s="15"/>
      <c r="W98" s="15"/>
    </row>
    <row r="99" spans="1:23" s="9" customFormat="1" ht="12.75">
      <c r="A99" s="2">
        <v>5</v>
      </c>
      <c r="B99" s="1" t="s">
        <v>118</v>
      </c>
      <c r="C99" s="43" t="s">
        <v>128</v>
      </c>
      <c r="D99" s="15"/>
      <c r="E99" s="59"/>
      <c r="F99" s="49">
        <v>56720.23</v>
      </c>
      <c r="G99" s="2" t="s">
        <v>76</v>
      </c>
      <c r="H99" s="53"/>
      <c r="I99" s="18" t="s">
        <v>497</v>
      </c>
      <c r="J99" s="15"/>
      <c r="K99" s="15"/>
      <c r="L99" s="15"/>
      <c r="M99" s="43"/>
      <c r="N99" s="43"/>
      <c r="O99" s="43"/>
      <c r="P99" s="43"/>
      <c r="Q99" s="43"/>
      <c r="R99" s="43"/>
      <c r="S99" s="15"/>
      <c r="T99" s="15"/>
      <c r="U99" s="15"/>
      <c r="V99" s="15"/>
      <c r="W99" s="15"/>
    </row>
    <row r="100" spans="1:23" s="9" customFormat="1" ht="12.75">
      <c r="A100" s="2">
        <v>6</v>
      </c>
      <c r="B100" s="1" t="s">
        <v>119</v>
      </c>
      <c r="C100" s="43" t="s">
        <v>128</v>
      </c>
      <c r="D100" s="15"/>
      <c r="E100" s="59"/>
      <c r="F100" s="49">
        <v>18964.24</v>
      </c>
      <c r="G100" s="2" t="s">
        <v>76</v>
      </c>
      <c r="H100" s="53"/>
      <c r="I100" s="18" t="s">
        <v>133</v>
      </c>
      <c r="J100" s="15"/>
      <c r="K100" s="15"/>
      <c r="L100" s="15"/>
      <c r="M100" s="43"/>
      <c r="N100" s="43"/>
      <c r="O100" s="43"/>
      <c r="P100" s="43"/>
      <c r="Q100" s="43"/>
      <c r="R100" s="43"/>
      <c r="S100" s="15"/>
      <c r="T100" s="15"/>
      <c r="U100" s="15"/>
      <c r="V100" s="15"/>
      <c r="W100" s="15"/>
    </row>
    <row r="101" spans="1:23" s="9" customFormat="1" ht="12.75">
      <c r="A101" s="2">
        <v>7</v>
      </c>
      <c r="B101" s="1" t="s">
        <v>119</v>
      </c>
      <c r="C101" s="43" t="s">
        <v>128</v>
      </c>
      <c r="D101" s="15"/>
      <c r="E101" s="59"/>
      <c r="F101" s="49">
        <v>59853.63</v>
      </c>
      <c r="G101" s="2" t="s">
        <v>76</v>
      </c>
      <c r="H101" s="53"/>
      <c r="I101" s="18" t="s">
        <v>498</v>
      </c>
      <c r="J101" s="15"/>
      <c r="K101" s="15"/>
      <c r="L101" s="15"/>
      <c r="M101" s="43"/>
      <c r="N101" s="43"/>
      <c r="O101" s="43"/>
      <c r="P101" s="43"/>
      <c r="Q101" s="43"/>
      <c r="R101" s="43"/>
      <c r="S101" s="15"/>
      <c r="T101" s="15"/>
      <c r="U101" s="15"/>
      <c r="V101" s="15"/>
      <c r="W101" s="15"/>
    </row>
    <row r="102" spans="1:23" s="9" customFormat="1" ht="12.75">
      <c r="A102" s="2">
        <v>8</v>
      </c>
      <c r="B102" s="1" t="s">
        <v>119</v>
      </c>
      <c r="C102" s="43" t="s">
        <v>128</v>
      </c>
      <c r="D102" s="15"/>
      <c r="E102" s="59"/>
      <c r="F102" s="49">
        <v>14646.57</v>
      </c>
      <c r="G102" s="2" t="s">
        <v>76</v>
      </c>
      <c r="H102" s="53"/>
      <c r="I102" s="18" t="s">
        <v>134</v>
      </c>
      <c r="J102" s="15"/>
      <c r="K102" s="15"/>
      <c r="L102" s="15"/>
      <c r="M102" s="43"/>
      <c r="N102" s="43"/>
      <c r="O102" s="43"/>
      <c r="P102" s="43"/>
      <c r="Q102" s="43"/>
      <c r="R102" s="43"/>
      <c r="S102" s="15"/>
      <c r="T102" s="15"/>
      <c r="U102" s="15"/>
      <c r="V102" s="15"/>
      <c r="W102" s="15"/>
    </row>
    <row r="103" spans="1:23" s="9" customFormat="1" ht="12.75">
      <c r="A103" s="2">
        <v>9</v>
      </c>
      <c r="B103" s="1" t="s">
        <v>119</v>
      </c>
      <c r="C103" s="43" t="s">
        <v>128</v>
      </c>
      <c r="D103" s="15"/>
      <c r="E103" s="59"/>
      <c r="F103" s="49">
        <v>51316.1</v>
      </c>
      <c r="G103" s="2" t="s">
        <v>76</v>
      </c>
      <c r="H103" s="53"/>
      <c r="I103" s="18" t="s">
        <v>496</v>
      </c>
      <c r="J103" s="15"/>
      <c r="K103" s="15"/>
      <c r="L103" s="15"/>
      <c r="M103" s="43"/>
      <c r="N103" s="43"/>
      <c r="O103" s="43"/>
      <c r="P103" s="43"/>
      <c r="Q103" s="43"/>
      <c r="R103" s="43"/>
      <c r="S103" s="15"/>
      <c r="T103" s="15"/>
      <c r="U103" s="15"/>
      <c r="V103" s="15"/>
      <c r="W103" s="15"/>
    </row>
    <row r="104" spans="1:23" s="9" customFormat="1" ht="12.75">
      <c r="A104" s="2">
        <v>10</v>
      </c>
      <c r="B104" s="1" t="s">
        <v>119</v>
      </c>
      <c r="C104" s="43" t="s">
        <v>128</v>
      </c>
      <c r="D104" s="15"/>
      <c r="E104" s="59"/>
      <c r="F104" s="49">
        <v>45615.57</v>
      </c>
      <c r="G104" s="2" t="s">
        <v>76</v>
      </c>
      <c r="H104" s="53"/>
      <c r="I104" s="18" t="s">
        <v>135</v>
      </c>
      <c r="J104" s="15"/>
      <c r="K104" s="15"/>
      <c r="L104" s="15"/>
      <c r="M104" s="43"/>
      <c r="N104" s="43"/>
      <c r="O104" s="43"/>
      <c r="P104" s="43"/>
      <c r="Q104" s="43"/>
      <c r="R104" s="43"/>
      <c r="S104" s="15"/>
      <c r="T104" s="15"/>
      <c r="U104" s="15"/>
      <c r="V104" s="15"/>
      <c r="W104" s="15"/>
    </row>
    <row r="105" spans="1:23" s="9" customFormat="1" ht="12.75">
      <c r="A105" s="2">
        <v>11</v>
      </c>
      <c r="B105" s="1" t="s">
        <v>119</v>
      </c>
      <c r="C105" s="43" t="s">
        <v>128</v>
      </c>
      <c r="D105" s="15"/>
      <c r="E105" s="59"/>
      <c r="F105" s="49">
        <v>76507.92</v>
      </c>
      <c r="G105" s="2" t="s">
        <v>76</v>
      </c>
      <c r="H105" s="53"/>
      <c r="I105" s="18" t="s">
        <v>497</v>
      </c>
      <c r="J105" s="15"/>
      <c r="K105" s="15"/>
      <c r="L105" s="15"/>
      <c r="M105" s="43"/>
      <c r="N105" s="43"/>
      <c r="O105" s="43"/>
      <c r="P105" s="43"/>
      <c r="Q105" s="43"/>
      <c r="R105" s="43"/>
      <c r="S105" s="15"/>
      <c r="T105" s="15"/>
      <c r="U105" s="15"/>
      <c r="V105" s="15"/>
      <c r="W105" s="15"/>
    </row>
    <row r="106" spans="1:23" s="9" customFormat="1" ht="38.25">
      <c r="A106" s="2">
        <v>12</v>
      </c>
      <c r="B106" s="1" t="s">
        <v>120</v>
      </c>
      <c r="C106" s="1"/>
      <c r="D106" s="1"/>
      <c r="E106" s="1"/>
      <c r="F106" s="49">
        <v>568697.28</v>
      </c>
      <c r="G106" s="2" t="s">
        <v>76</v>
      </c>
      <c r="H106" s="53" t="s">
        <v>136</v>
      </c>
      <c r="I106" s="18" t="s">
        <v>499</v>
      </c>
      <c r="J106" s="15"/>
      <c r="K106" s="15"/>
      <c r="L106" s="15"/>
      <c r="M106" s="43"/>
      <c r="N106" s="43"/>
      <c r="O106" s="43"/>
      <c r="P106" s="43"/>
      <c r="Q106" s="43"/>
      <c r="R106" s="43"/>
      <c r="S106" s="15"/>
      <c r="T106" s="15"/>
      <c r="U106" s="15"/>
      <c r="V106" s="15"/>
      <c r="W106" s="15"/>
    </row>
    <row r="107" spans="1:23" s="9" customFormat="1" ht="38.25">
      <c r="A107" s="2">
        <v>13</v>
      </c>
      <c r="B107" s="1" t="s">
        <v>121</v>
      </c>
      <c r="C107" s="1"/>
      <c r="D107" s="1"/>
      <c r="E107" s="1"/>
      <c r="F107" s="49">
        <v>186114.66</v>
      </c>
      <c r="G107" s="2" t="s">
        <v>76</v>
      </c>
      <c r="H107" s="53" t="s">
        <v>136</v>
      </c>
      <c r="I107" s="18" t="s">
        <v>499</v>
      </c>
      <c r="J107" s="15"/>
      <c r="K107" s="15"/>
      <c r="L107" s="15"/>
      <c r="M107" s="43"/>
      <c r="N107" s="43"/>
      <c r="O107" s="2"/>
      <c r="P107" s="43"/>
      <c r="Q107" s="2"/>
      <c r="R107" s="43"/>
      <c r="S107" s="15"/>
      <c r="T107" s="15"/>
      <c r="U107" s="15"/>
      <c r="V107" s="15"/>
      <c r="W107" s="15"/>
    </row>
    <row r="108" spans="1:23" s="9" customFormat="1" ht="38.25">
      <c r="A108" s="2">
        <v>14</v>
      </c>
      <c r="B108" s="1" t="s">
        <v>120</v>
      </c>
      <c r="C108" s="1"/>
      <c r="D108" s="1"/>
      <c r="E108" s="1"/>
      <c r="F108" s="49">
        <v>485807.95</v>
      </c>
      <c r="G108" s="2" t="s">
        <v>76</v>
      </c>
      <c r="H108" s="53" t="s">
        <v>136</v>
      </c>
      <c r="I108" s="18" t="s">
        <v>500</v>
      </c>
      <c r="J108" s="15"/>
      <c r="K108" s="15"/>
      <c r="L108" s="15"/>
      <c r="M108" s="43"/>
      <c r="N108" s="43"/>
      <c r="O108" s="2"/>
      <c r="P108" s="43"/>
      <c r="Q108" s="2"/>
      <c r="R108" s="43"/>
      <c r="S108" s="15"/>
      <c r="T108" s="15"/>
      <c r="U108" s="15"/>
      <c r="V108" s="15"/>
      <c r="W108" s="15"/>
    </row>
    <row r="109" spans="1:23" s="9" customFormat="1" ht="38.25">
      <c r="A109" s="2">
        <v>15</v>
      </c>
      <c r="B109" s="1" t="s">
        <v>121</v>
      </c>
      <c r="C109" s="1"/>
      <c r="D109" s="1"/>
      <c r="E109" s="1"/>
      <c r="F109" s="49">
        <v>140156.03</v>
      </c>
      <c r="G109" s="2" t="s">
        <v>76</v>
      </c>
      <c r="H109" s="53" t="s">
        <v>136</v>
      </c>
      <c r="I109" s="18" t="s">
        <v>500</v>
      </c>
      <c r="J109" s="15"/>
      <c r="K109" s="15"/>
      <c r="L109" s="15"/>
      <c r="M109" s="43"/>
      <c r="N109" s="43"/>
      <c r="O109" s="2"/>
      <c r="P109" s="43"/>
      <c r="Q109" s="2"/>
      <c r="R109" s="43"/>
      <c r="S109" s="15"/>
      <c r="T109" s="15"/>
      <c r="U109" s="15"/>
      <c r="V109" s="15"/>
      <c r="W109" s="15"/>
    </row>
    <row r="110" spans="1:23" s="9" customFormat="1" ht="38.25">
      <c r="A110" s="2">
        <v>16</v>
      </c>
      <c r="B110" s="1" t="s">
        <v>121</v>
      </c>
      <c r="C110" s="1"/>
      <c r="D110" s="1"/>
      <c r="E110" s="1"/>
      <c r="F110" s="49">
        <v>296532.6</v>
      </c>
      <c r="G110" s="2" t="s">
        <v>76</v>
      </c>
      <c r="H110" s="53" t="s">
        <v>136</v>
      </c>
      <c r="I110" s="18" t="s">
        <v>501</v>
      </c>
      <c r="J110" s="15"/>
      <c r="K110" s="15"/>
      <c r="L110" s="15"/>
      <c r="M110" s="2"/>
      <c r="N110" s="43"/>
      <c r="O110" s="66"/>
      <c r="P110" s="43"/>
      <c r="Q110" s="66"/>
      <c r="R110" s="43"/>
      <c r="S110" s="15"/>
      <c r="T110" s="15"/>
      <c r="U110" s="15"/>
      <c r="V110" s="15"/>
      <c r="W110" s="15"/>
    </row>
    <row r="111" spans="1:23" s="9" customFormat="1" ht="38.25">
      <c r="A111" s="2">
        <v>17</v>
      </c>
      <c r="B111" s="1" t="s">
        <v>121</v>
      </c>
      <c r="C111" s="1"/>
      <c r="D111" s="1"/>
      <c r="E111" s="1"/>
      <c r="F111" s="49">
        <v>355160.93</v>
      </c>
      <c r="G111" s="2" t="s">
        <v>76</v>
      </c>
      <c r="H111" s="53" t="s">
        <v>256</v>
      </c>
      <c r="I111" s="18" t="s">
        <v>502</v>
      </c>
      <c r="J111" s="15"/>
      <c r="K111" s="15"/>
      <c r="L111" s="15"/>
      <c r="M111" s="2"/>
      <c r="N111" s="43"/>
      <c r="O111" s="66"/>
      <c r="P111" s="43"/>
      <c r="Q111" s="66"/>
      <c r="R111" s="43"/>
      <c r="S111" s="15"/>
      <c r="T111" s="15"/>
      <c r="U111" s="15"/>
      <c r="V111" s="15"/>
      <c r="W111" s="15"/>
    </row>
    <row r="112" spans="1:23" s="9" customFormat="1" ht="12.75">
      <c r="A112" s="2">
        <v>18</v>
      </c>
      <c r="B112" s="1" t="s">
        <v>122</v>
      </c>
      <c r="C112" s="1"/>
      <c r="D112" s="1"/>
      <c r="E112" s="1"/>
      <c r="F112" s="49">
        <v>12950</v>
      </c>
      <c r="G112" s="2" t="s">
        <v>76</v>
      </c>
      <c r="H112" s="53"/>
      <c r="I112" s="18" t="s">
        <v>503</v>
      </c>
      <c r="J112" s="15"/>
      <c r="K112" s="15"/>
      <c r="L112" s="15"/>
      <c r="M112" s="2"/>
      <c r="N112" s="43"/>
      <c r="O112" s="66"/>
      <c r="P112" s="43"/>
      <c r="Q112" s="66"/>
      <c r="R112" s="43"/>
      <c r="S112" s="15"/>
      <c r="T112" s="15"/>
      <c r="U112" s="15"/>
      <c r="V112" s="15"/>
      <c r="W112" s="15"/>
    </row>
    <row r="113" spans="1:23" s="9" customFormat="1" ht="25.5">
      <c r="A113" s="2">
        <v>19</v>
      </c>
      <c r="B113" s="1" t="s">
        <v>254</v>
      </c>
      <c r="C113" s="1"/>
      <c r="D113" s="1"/>
      <c r="E113" s="1"/>
      <c r="F113" s="49">
        <v>15470</v>
      </c>
      <c r="G113" s="2" t="s">
        <v>76</v>
      </c>
      <c r="H113" s="53"/>
      <c r="I113" s="18" t="s">
        <v>504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</row>
    <row r="114" spans="1:23" s="9" customFormat="1" ht="12.75">
      <c r="A114" s="2">
        <v>20</v>
      </c>
      <c r="B114" s="1" t="s">
        <v>123</v>
      </c>
      <c r="C114" s="1"/>
      <c r="D114" s="1"/>
      <c r="E114" s="1"/>
      <c r="F114" s="49">
        <v>1016.73</v>
      </c>
      <c r="G114" s="2" t="s">
        <v>76</v>
      </c>
      <c r="H114" s="53"/>
      <c r="I114" s="18" t="s">
        <v>505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</row>
    <row r="115" spans="1:23" s="9" customFormat="1" ht="12.75">
      <c r="A115" s="2">
        <v>21</v>
      </c>
      <c r="B115" s="1" t="s">
        <v>123</v>
      </c>
      <c r="C115" s="1"/>
      <c r="D115" s="1"/>
      <c r="E115" s="1"/>
      <c r="F115" s="49">
        <v>1001.84</v>
      </c>
      <c r="G115" s="2" t="s">
        <v>76</v>
      </c>
      <c r="H115" s="53"/>
      <c r="I115" s="18" t="s">
        <v>506</v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</row>
    <row r="116" spans="1:23" s="9" customFormat="1" ht="12.75">
      <c r="A116" s="2">
        <v>22</v>
      </c>
      <c r="B116" s="1" t="s">
        <v>123</v>
      </c>
      <c r="C116" s="1"/>
      <c r="D116" s="1"/>
      <c r="E116" s="1"/>
      <c r="F116" s="49">
        <v>986.97</v>
      </c>
      <c r="G116" s="2" t="s">
        <v>76</v>
      </c>
      <c r="H116" s="53"/>
      <c r="I116" s="18" t="s">
        <v>88</v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</row>
    <row r="117" spans="1:23" s="9" customFormat="1" ht="12.75">
      <c r="A117" s="2">
        <v>23</v>
      </c>
      <c r="B117" s="1" t="s">
        <v>123</v>
      </c>
      <c r="C117" s="1"/>
      <c r="D117" s="1"/>
      <c r="E117" s="1"/>
      <c r="F117" s="49">
        <v>1001.87</v>
      </c>
      <c r="G117" s="2" t="s">
        <v>76</v>
      </c>
      <c r="H117" s="53"/>
      <c r="I117" s="18" t="s">
        <v>88</v>
      </c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</row>
    <row r="118" spans="1:23" s="9" customFormat="1" ht="12.75">
      <c r="A118" s="2">
        <v>24</v>
      </c>
      <c r="B118" s="1" t="s">
        <v>123</v>
      </c>
      <c r="C118" s="1"/>
      <c r="D118" s="1"/>
      <c r="E118" s="1"/>
      <c r="F118" s="49">
        <v>1001.87</v>
      </c>
      <c r="G118" s="2" t="s">
        <v>76</v>
      </c>
      <c r="H118" s="53"/>
      <c r="I118" s="18" t="s">
        <v>95</v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3" s="9" customFormat="1" ht="12.75">
      <c r="A119" s="2">
        <v>25</v>
      </c>
      <c r="B119" s="1" t="s">
        <v>123</v>
      </c>
      <c r="C119" s="1"/>
      <c r="D119" s="1"/>
      <c r="E119" s="1"/>
      <c r="F119" s="49">
        <v>1016.73</v>
      </c>
      <c r="G119" s="2" t="s">
        <v>76</v>
      </c>
      <c r="H119" s="53"/>
      <c r="I119" s="18" t="s">
        <v>79</v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3" s="9" customFormat="1" ht="12.75">
      <c r="A120" s="2">
        <v>26</v>
      </c>
      <c r="B120" s="1" t="s">
        <v>123</v>
      </c>
      <c r="C120" s="1"/>
      <c r="D120" s="1"/>
      <c r="E120" s="1"/>
      <c r="F120" s="49">
        <v>1001.87</v>
      </c>
      <c r="G120" s="2" t="s">
        <v>76</v>
      </c>
      <c r="H120" s="53"/>
      <c r="I120" s="18" t="s">
        <v>92</v>
      </c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3" s="9" customFormat="1" ht="12.75">
      <c r="A121" s="2">
        <v>27</v>
      </c>
      <c r="B121" s="1" t="s">
        <v>123</v>
      </c>
      <c r="C121" s="1"/>
      <c r="D121" s="1"/>
      <c r="E121" s="1"/>
      <c r="F121" s="49">
        <v>1001.87</v>
      </c>
      <c r="G121" s="2" t="s">
        <v>76</v>
      </c>
      <c r="H121" s="53"/>
      <c r="I121" s="18" t="s">
        <v>137</v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s="9" customFormat="1" ht="12.75">
      <c r="A122" s="2">
        <v>28</v>
      </c>
      <c r="B122" s="1" t="s">
        <v>123</v>
      </c>
      <c r="C122" s="1"/>
      <c r="D122" s="1"/>
      <c r="E122" s="1"/>
      <c r="F122" s="49">
        <v>1024.18</v>
      </c>
      <c r="G122" s="2" t="s">
        <v>76</v>
      </c>
      <c r="H122" s="53"/>
      <c r="I122" s="18" t="s">
        <v>87</v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</row>
    <row r="123" spans="1:23" s="9" customFormat="1" ht="12.75">
      <c r="A123" s="2">
        <v>29</v>
      </c>
      <c r="B123" s="1" t="s">
        <v>123</v>
      </c>
      <c r="C123" s="1"/>
      <c r="D123" s="1"/>
      <c r="E123" s="1"/>
      <c r="F123" s="49">
        <v>1001.87</v>
      </c>
      <c r="G123" s="2" t="s">
        <v>76</v>
      </c>
      <c r="H123" s="53"/>
      <c r="I123" s="18" t="s">
        <v>507</v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</row>
    <row r="124" spans="1:23" s="9" customFormat="1" ht="12.75">
      <c r="A124" s="2">
        <v>30</v>
      </c>
      <c r="B124" s="1" t="s">
        <v>123</v>
      </c>
      <c r="C124" s="1"/>
      <c r="D124" s="1"/>
      <c r="E124" s="1"/>
      <c r="F124" s="49">
        <v>1001.87</v>
      </c>
      <c r="G124" s="2" t="s">
        <v>76</v>
      </c>
      <c r="H124" s="53"/>
      <c r="I124" s="18" t="s">
        <v>508</v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</row>
    <row r="125" spans="1:23" s="9" customFormat="1" ht="12.75">
      <c r="A125" s="2">
        <v>31</v>
      </c>
      <c r="B125" s="1" t="s">
        <v>123</v>
      </c>
      <c r="C125" s="1"/>
      <c r="D125" s="1"/>
      <c r="E125" s="1"/>
      <c r="F125" s="49">
        <v>1001.87</v>
      </c>
      <c r="G125" s="2" t="s">
        <v>76</v>
      </c>
      <c r="H125" s="53"/>
      <c r="I125" s="18" t="s">
        <v>509</v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</row>
    <row r="126" spans="1:23" s="9" customFormat="1" ht="12.75">
      <c r="A126" s="2">
        <v>32</v>
      </c>
      <c r="B126" s="1" t="s">
        <v>124</v>
      </c>
      <c r="C126" s="1"/>
      <c r="D126" s="1"/>
      <c r="E126" s="1"/>
      <c r="F126" s="49">
        <v>245.01</v>
      </c>
      <c r="G126" s="2" t="s">
        <v>76</v>
      </c>
      <c r="H126" s="53"/>
      <c r="I126" s="18" t="s">
        <v>92</v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</row>
    <row r="127" spans="1:23" s="9" customFormat="1" ht="12.75">
      <c r="A127" s="2">
        <v>33</v>
      </c>
      <c r="B127" s="1" t="s">
        <v>264</v>
      </c>
      <c r="C127" s="1"/>
      <c r="D127" s="1"/>
      <c r="E127" s="1"/>
      <c r="F127" s="49">
        <v>287102.6</v>
      </c>
      <c r="G127" s="2" t="s">
        <v>76</v>
      </c>
      <c r="H127" s="53"/>
      <c r="I127" s="18" t="s">
        <v>81</v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</row>
    <row r="128" spans="1:23" s="9" customFormat="1" ht="12.75">
      <c r="A128" s="2">
        <v>34</v>
      </c>
      <c r="B128" s="1" t="s">
        <v>125</v>
      </c>
      <c r="C128" s="1"/>
      <c r="D128" s="1"/>
      <c r="E128" s="1"/>
      <c r="F128" s="49">
        <v>197310.09</v>
      </c>
      <c r="G128" s="2" t="s">
        <v>76</v>
      </c>
      <c r="H128" s="53"/>
      <c r="I128" s="18" t="s">
        <v>81</v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</row>
    <row r="129" spans="1:23" s="9" customFormat="1" ht="12.75">
      <c r="A129" s="2">
        <v>35</v>
      </c>
      <c r="B129" s="1" t="s">
        <v>125</v>
      </c>
      <c r="C129" s="1"/>
      <c r="D129" s="1"/>
      <c r="E129" s="1"/>
      <c r="F129" s="49">
        <v>151890.62</v>
      </c>
      <c r="G129" s="2" t="s">
        <v>76</v>
      </c>
      <c r="H129" s="53"/>
      <c r="I129" s="18" t="s">
        <v>89</v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</row>
    <row r="130" spans="1:23" s="9" customFormat="1" ht="12.75">
      <c r="A130" s="2">
        <v>36</v>
      </c>
      <c r="B130" s="1" t="s">
        <v>125</v>
      </c>
      <c r="C130" s="1"/>
      <c r="D130" s="1"/>
      <c r="E130" s="1"/>
      <c r="F130" s="49">
        <v>169702.28</v>
      </c>
      <c r="G130" s="2" t="s">
        <v>76</v>
      </c>
      <c r="H130" s="53"/>
      <c r="I130" s="18" t="s">
        <v>95</v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</row>
    <row r="131" spans="1:23" s="9" customFormat="1" ht="12.75">
      <c r="A131" s="2">
        <v>37</v>
      </c>
      <c r="B131" s="1" t="s">
        <v>125</v>
      </c>
      <c r="C131" s="1"/>
      <c r="D131" s="1"/>
      <c r="E131" s="1"/>
      <c r="F131" s="49">
        <v>28987.38</v>
      </c>
      <c r="G131" s="2" t="s">
        <v>76</v>
      </c>
      <c r="H131" s="53"/>
      <c r="I131" s="18" t="s">
        <v>87</v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s="9" customFormat="1" ht="12.75">
      <c r="A132" s="2">
        <v>38</v>
      </c>
      <c r="B132" s="1" t="s">
        <v>125</v>
      </c>
      <c r="C132" s="1"/>
      <c r="D132" s="1"/>
      <c r="E132" s="1"/>
      <c r="F132" s="49">
        <v>177610</v>
      </c>
      <c r="G132" s="2" t="s">
        <v>76</v>
      </c>
      <c r="H132" s="53"/>
      <c r="I132" s="18" t="s">
        <v>88</v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</row>
    <row r="133" spans="1:23" s="9" customFormat="1" ht="12.75">
      <c r="A133" s="2">
        <v>39</v>
      </c>
      <c r="B133" s="1" t="s">
        <v>125</v>
      </c>
      <c r="C133" s="1"/>
      <c r="D133" s="1"/>
      <c r="E133" s="1"/>
      <c r="F133" s="49">
        <v>119230.2</v>
      </c>
      <c r="G133" s="2" t="s">
        <v>76</v>
      </c>
      <c r="H133" s="53"/>
      <c r="I133" s="18" t="s">
        <v>97</v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s="9" customFormat="1" ht="12.75">
      <c r="A134" s="2">
        <v>40</v>
      </c>
      <c r="B134" s="1" t="s">
        <v>125</v>
      </c>
      <c r="C134" s="1"/>
      <c r="D134" s="1"/>
      <c r="E134" s="1"/>
      <c r="F134" s="49">
        <v>411943.82</v>
      </c>
      <c r="G134" s="2" t="s">
        <v>76</v>
      </c>
      <c r="H134" s="53"/>
      <c r="I134" s="18" t="s">
        <v>138</v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</row>
    <row r="135" spans="1:23" s="9" customFormat="1" ht="25.5">
      <c r="A135" s="2">
        <v>41</v>
      </c>
      <c r="B135" s="1" t="s">
        <v>125</v>
      </c>
      <c r="C135" s="1"/>
      <c r="D135" s="1"/>
      <c r="E135" s="1"/>
      <c r="F135" s="49">
        <v>672688.19</v>
      </c>
      <c r="G135" s="2" t="s">
        <v>76</v>
      </c>
      <c r="H135" s="53"/>
      <c r="I135" s="18" t="s">
        <v>510</v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</row>
    <row r="136" spans="1:23" s="9" customFormat="1" ht="12.75">
      <c r="A136" s="2">
        <v>42</v>
      </c>
      <c r="B136" s="1" t="s">
        <v>125</v>
      </c>
      <c r="C136" s="1"/>
      <c r="D136" s="1"/>
      <c r="E136" s="1"/>
      <c r="F136" s="49">
        <v>327787.43</v>
      </c>
      <c r="G136" s="2" t="s">
        <v>76</v>
      </c>
      <c r="H136" s="53"/>
      <c r="I136" s="18" t="s">
        <v>139</v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</row>
    <row r="137" spans="1:23" s="9" customFormat="1" ht="12.75">
      <c r="A137" s="2">
        <v>43</v>
      </c>
      <c r="B137" s="1" t="s">
        <v>125</v>
      </c>
      <c r="C137" s="1"/>
      <c r="D137" s="1"/>
      <c r="E137" s="1"/>
      <c r="F137" s="49">
        <v>257360.16</v>
      </c>
      <c r="G137" s="2" t="s">
        <v>76</v>
      </c>
      <c r="H137" s="53"/>
      <c r="I137" s="18" t="s">
        <v>140</v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</row>
    <row r="138" spans="1:23" s="9" customFormat="1" ht="12.75">
      <c r="A138" s="2">
        <v>44</v>
      </c>
      <c r="B138" s="1" t="s">
        <v>125</v>
      </c>
      <c r="C138" s="1"/>
      <c r="D138" s="1"/>
      <c r="E138" s="1"/>
      <c r="F138" s="49">
        <v>492958.33</v>
      </c>
      <c r="G138" s="2" t="s">
        <v>76</v>
      </c>
      <c r="H138" s="53"/>
      <c r="I138" s="18" t="s">
        <v>141</v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3" s="9" customFormat="1" ht="12.75">
      <c r="A139" s="2">
        <v>45</v>
      </c>
      <c r="B139" s="1" t="s">
        <v>126</v>
      </c>
      <c r="C139" s="1"/>
      <c r="D139" s="1"/>
      <c r="E139" s="1"/>
      <c r="F139" s="49">
        <v>221895.6</v>
      </c>
      <c r="G139" s="2" t="s">
        <v>76</v>
      </c>
      <c r="H139" s="53" t="s">
        <v>142</v>
      </c>
      <c r="I139" s="18" t="s">
        <v>511</v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3" s="9" customFormat="1" ht="12.75">
      <c r="A140" s="2">
        <v>46</v>
      </c>
      <c r="B140" s="1" t="s">
        <v>127</v>
      </c>
      <c r="C140" s="1"/>
      <c r="D140" s="1"/>
      <c r="E140" s="1"/>
      <c r="F140" s="49">
        <v>6147.83</v>
      </c>
      <c r="G140" s="2" t="s">
        <v>76</v>
      </c>
      <c r="H140" s="53"/>
      <c r="I140" s="18" t="s">
        <v>92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3" s="9" customFormat="1" ht="12.75" customHeight="1">
      <c r="A141" s="202" t="s">
        <v>6</v>
      </c>
      <c r="B141" s="203"/>
      <c r="C141" s="203"/>
      <c r="D141" s="203"/>
      <c r="E141" s="204"/>
      <c r="F141" s="62">
        <f>SUM(F95:F140)</f>
        <v>6497207.07</v>
      </c>
      <c r="G141" s="15"/>
      <c r="H141" s="45"/>
      <c r="I141" s="147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</row>
    <row r="142" spans="1:23" ht="12.75" customHeight="1">
      <c r="A142" s="207" t="s">
        <v>41</v>
      </c>
      <c r="B142" s="207"/>
      <c r="C142" s="207"/>
      <c r="D142" s="207"/>
      <c r="E142" s="207"/>
      <c r="F142" s="207"/>
      <c r="G142" s="67"/>
      <c r="H142" s="65"/>
      <c r="I142" s="146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1:23" s="9" customFormat="1" ht="38.25">
      <c r="A143" s="2">
        <v>1</v>
      </c>
      <c r="B143" s="59" t="s">
        <v>274</v>
      </c>
      <c r="C143" s="43" t="s">
        <v>128</v>
      </c>
      <c r="D143" s="43" t="s">
        <v>72</v>
      </c>
      <c r="E143" s="22"/>
      <c r="F143" s="63">
        <v>108975.41</v>
      </c>
      <c r="G143" s="2" t="s">
        <v>76</v>
      </c>
      <c r="H143" s="60" t="s">
        <v>275</v>
      </c>
      <c r="I143" s="42" t="s">
        <v>252</v>
      </c>
      <c r="J143" s="43" t="s">
        <v>198</v>
      </c>
      <c r="K143" s="43" t="s">
        <v>199</v>
      </c>
      <c r="L143" s="43" t="s">
        <v>277</v>
      </c>
      <c r="M143" s="43" t="s">
        <v>278</v>
      </c>
      <c r="N143" s="43" t="s">
        <v>202</v>
      </c>
      <c r="O143" s="43" t="s">
        <v>202</v>
      </c>
      <c r="P143" s="43" t="s">
        <v>115</v>
      </c>
      <c r="Q143" s="43" t="s">
        <v>115</v>
      </c>
      <c r="R143" s="43" t="s">
        <v>202</v>
      </c>
      <c r="S143" s="61">
        <v>132</v>
      </c>
      <c r="T143" s="61">
        <v>2</v>
      </c>
      <c r="U143" s="61" t="s">
        <v>128</v>
      </c>
      <c r="V143" s="61" t="s">
        <v>128</v>
      </c>
      <c r="W143" s="61" t="s">
        <v>72</v>
      </c>
    </row>
    <row r="144" spans="1:23" s="9" customFormat="1" ht="38.25">
      <c r="A144" s="2">
        <v>2</v>
      </c>
      <c r="B144" s="59" t="s">
        <v>807</v>
      </c>
      <c r="C144" s="43" t="s">
        <v>128</v>
      </c>
      <c r="D144" s="2" t="s">
        <v>72</v>
      </c>
      <c r="E144" s="22"/>
      <c r="F144" s="49">
        <f>769500.38+15989.94</f>
        <v>785490.32</v>
      </c>
      <c r="G144" s="2" t="s">
        <v>76</v>
      </c>
      <c r="H144" s="53" t="s">
        <v>276</v>
      </c>
      <c r="I144" s="18" t="s">
        <v>253</v>
      </c>
      <c r="J144" s="2" t="s">
        <v>198</v>
      </c>
      <c r="K144" s="2" t="s">
        <v>200</v>
      </c>
      <c r="L144" s="2" t="s">
        <v>201</v>
      </c>
      <c r="M144" s="2" t="s">
        <v>115</v>
      </c>
      <c r="N144" s="2" t="s">
        <v>115</v>
      </c>
      <c r="O144" s="2" t="s">
        <v>115</v>
      </c>
      <c r="P144" s="2" t="s">
        <v>115</v>
      </c>
      <c r="Q144" s="2" t="s">
        <v>115</v>
      </c>
      <c r="R144" s="2" t="s">
        <v>115</v>
      </c>
      <c r="S144" s="21">
        <v>305</v>
      </c>
      <c r="T144" s="21">
        <v>2</v>
      </c>
      <c r="U144" s="21" t="s">
        <v>128</v>
      </c>
      <c r="V144" s="21" t="s">
        <v>128</v>
      </c>
      <c r="W144" s="21" t="s">
        <v>72</v>
      </c>
    </row>
    <row r="145" spans="1:23" s="9" customFormat="1" ht="12.75" customHeight="1">
      <c r="A145" s="202" t="s">
        <v>6</v>
      </c>
      <c r="B145" s="203"/>
      <c r="C145" s="203"/>
      <c r="D145" s="203"/>
      <c r="E145" s="204"/>
      <c r="F145" s="62">
        <f>SUM(F143:F144)</f>
        <v>894465.73</v>
      </c>
      <c r="G145" s="15"/>
      <c r="H145" s="45"/>
      <c r="I145" s="147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ht="12.75" customHeight="1">
      <c r="A146" s="207" t="s">
        <v>42</v>
      </c>
      <c r="B146" s="207"/>
      <c r="C146" s="207"/>
      <c r="D146" s="207"/>
      <c r="E146" s="207"/>
      <c r="F146" s="207"/>
      <c r="G146" s="67"/>
      <c r="H146" s="65"/>
      <c r="I146" s="146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1:23" s="4" customFormat="1" ht="32.25" customHeight="1">
      <c r="A147" s="2">
        <v>1</v>
      </c>
      <c r="B147" s="42" t="s">
        <v>266</v>
      </c>
      <c r="C147" s="43" t="s">
        <v>128</v>
      </c>
      <c r="D147" s="2" t="s">
        <v>72</v>
      </c>
      <c r="E147" s="43">
        <v>2009</v>
      </c>
      <c r="F147" s="88">
        <v>1183906.58</v>
      </c>
      <c r="G147" s="2" t="s">
        <v>76</v>
      </c>
      <c r="H147" s="60" t="s">
        <v>269</v>
      </c>
      <c r="I147" s="42" t="s">
        <v>109</v>
      </c>
      <c r="J147" s="43" t="s">
        <v>270</v>
      </c>
      <c r="K147" s="43" t="s">
        <v>111</v>
      </c>
      <c r="L147" s="43" t="s">
        <v>112</v>
      </c>
      <c r="M147" s="43" t="s">
        <v>114</v>
      </c>
      <c r="N147" s="43" t="s">
        <v>114</v>
      </c>
      <c r="O147" s="43" t="s">
        <v>114</v>
      </c>
      <c r="P147" s="43" t="s">
        <v>114</v>
      </c>
      <c r="Q147" s="43" t="s">
        <v>114</v>
      </c>
      <c r="R147" s="43" t="s">
        <v>114</v>
      </c>
      <c r="S147" s="61">
        <v>62</v>
      </c>
      <c r="T147" s="61">
        <v>1</v>
      </c>
      <c r="U147" s="61" t="s">
        <v>67</v>
      </c>
      <c r="V147" s="61" t="s">
        <v>66</v>
      </c>
      <c r="W147" s="61" t="s">
        <v>67</v>
      </c>
    </row>
    <row r="148" spans="1:23" s="4" customFormat="1" ht="25.5">
      <c r="A148" s="2">
        <v>2</v>
      </c>
      <c r="B148" s="18" t="s">
        <v>267</v>
      </c>
      <c r="C148" s="43" t="s">
        <v>128</v>
      </c>
      <c r="D148" s="2" t="s">
        <v>72</v>
      </c>
      <c r="E148" s="2">
        <v>2010</v>
      </c>
      <c r="F148" s="82">
        <v>1362814.81</v>
      </c>
      <c r="G148" s="2" t="s">
        <v>76</v>
      </c>
      <c r="H148" s="60" t="s">
        <v>269</v>
      </c>
      <c r="I148" s="18" t="s">
        <v>110</v>
      </c>
      <c r="J148" s="43" t="s">
        <v>270</v>
      </c>
      <c r="K148" s="43" t="s">
        <v>111</v>
      </c>
      <c r="L148" s="43" t="s">
        <v>112</v>
      </c>
      <c r="M148" s="43" t="s">
        <v>114</v>
      </c>
      <c r="N148" s="43" t="s">
        <v>114</v>
      </c>
      <c r="O148" s="43" t="s">
        <v>114</v>
      </c>
      <c r="P148" s="43" t="s">
        <v>114</v>
      </c>
      <c r="Q148" s="43" t="s">
        <v>114</v>
      </c>
      <c r="R148" s="43" t="s">
        <v>114</v>
      </c>
      <c r="S148" s="21">
        <v>75.7</v>
      </c>
      <c r="T148" s="21">
        <v>1</v>
      </c>
      <c r="U148" s="21" t="s">
        <v>67</v>
      </c>
      <c r="V148" s="21" t="s">
        <v>66</v>
      </c>
      <c r="W148" s="21" t="s">
        <v>67</v>
      </c>
    </row>
    <row r="149" spans="1:23" s="4" customFormat="1" ht="25.5">
      <c r="A149" s="2">
        <v>3</v>
      </c>
      <c r="B149" s="18" t="s">
        <v>268</v>
      </c>
      <c r="C149" s="43" t="s">
        <v>128</v>
      </c>
      <c r="D149" s="2" t="s">
        <v>72</v>
      </c>
      <c r="E149" s="2">
        <v>2011</v>
      </c>
      <c r="F149" s="82">
        <v>24997.87</v>
      </c>
      <c r="G149" s="2" t="s">
        <v>76</v>
      </c>
      <c r="H149" s="60" t="s">
        <v>269</v>
      </c>
      <c r="I149" s="18" t="s">
        <v>110</v>
      </c>
      <c r="J149" s="2" t="s">
        <v>113</v>
      </c>
      <c r="K149" s="43" t="s">
        <v>111</v>
      </c>
      <c r="L149" s="2" t="s">
        <v>271</v>
      </c>
      <c r="M149" s="43" t="s">
        <v>114</v>
      </c>
      <c r="N149" s="43" t="s">
        <v>114</v>
      </c>
      <c r="O149" s="2" t="s">
        <v>69</v>
      </c>
      <c r="P149" s="43" t="s">
        <v>114</v>
      </c>
      <c r="Q149" s="2" t="s">
        <v>69</v>
      </c>
      <c r="R149" s="2" t="s">
        <v>69</v>
      </c>
      <c r="S149" s="21">
        <v>29.71</v>
      </c>
      <c r="T149" s="21">
        <v>1</v>
      </c>
      <c r="U149" s="21" t="s">
        <v>67</v>
      </c>
      <c r="V149" s="21" t="s">
        <v>67</v>
      </c>
      <c r="W149" s="21" t="s">
        <v>67</v>
      </c>
    </row>
    <row r="150" spans="1:23" s="9" customFormat="1" ht="12.75" customHeight="1">
      <c r="A150" s="202" t="s">
        <v>6</v>
      </c>
      <c r="B150" s="203"/>
      <c r="C150" s="203"/>
      <c r="D150" s="203"/>
      <c r="E150" s="204"/>
      <c r="F150" s="62">
        <f>SUM(F147:F149)</f>
        <v>2571719.2600000002</v>
      </c>
      <c r="G150" s="15"/>
      <c r="H150" s="45"/>
      <c r="I150" s="147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</row>
    <row r="151" spans="1:23" ht="12.75" customHeight="1">
      <c r="A151" s="207" t="s">
        <v>204</v>
      </c>
      <c r="B151" s="207"/>
      <c r="C151" s="207"/>
      <c r="D151" s="207"/>
      <c r="E151" s="207"/>
      <c r="F151" s="207"/>
      <c r="G151" s="33"/>
      <c r="H151" s="65"/>
      <c r="I151" s="146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1:23" s="4" customFormat="1" ht="63.75">
      <c r="A152" s="2">
        <v>1</v>
      </c>
      <c r="B152" s="42" t="s">
        <v>808</v>
      </c>
      <c r="C152" s="43" t="s">
        <v>128</v>
      </c>
      <c r="D152" s="43" t="s">
        <v>72</v>
      </c>
      <c r="E152" s="43">
        <v>1805</v>
      </c>
      <c r="F152" s="47">
        <f>650129.93+28904.94</f>
        <v>679034.87</v>
      </c>
      <c r="G152" s="2" t="s">
        <v>76</v>
      </c>
      <c r="H152" s="60" t="s">
        <v>244</v>
      </c>
      <c r="I152" s="42" t="s">
        <v>169</v>
      </c>
      <c r="J152" s="43" t="s">
        <v>159</v>
      </c>
      <c r="K152" s="43" t="s">
        <v>171</v>
      </c>
      <c r="L152" s="43" t="s">
        <v>172</v>
      </c>
      <c r="M152" s="43" t="s">
        <v>114</v>
      </c>
      <c r="N152" s="43" t="s">
        <v>114</v>
      </c>
      <c r="O152" s="43" t="s">
        <v>114</v>
      </c>
      <c r="P152" s="43" t="s">
        <v>114</v>
      </c>
      <c r="Q152" s="43" t="s">
        <v>114</v>
      </c>
      <c r="R152" s="43" t="s">
        <v>114</v>
      </c>
      <c r="S152" s="61">
        <v>364</v>
      </c>
      <c r="T152" s="61">
        <v>2</v>
      </c>
      <c r="U152" s="61" t="s">
        <v>128</v>
      </c>
      <c r="V152" s="61" t="s">
        <v>128</v>
      </c>
      <c r="W152" s="61" t="s">
        <v>72</v>
      </c>
    </row>
    <row r="153" spans="1:23" s="4" customFormat="1" ht="30" customHeight="1">
      <c r="A153" s="2">
        <v>2</v>
      </c>
      <c r="B153" s="18" t="s">
        <v>168</v>
      </c>
      <c r="C153" s="43" t="s">
        <v>128</v>
      </c>
      <c r="D153" s="2" t="s">
        <v>72</v>
      </c>
      <c r="E153" s="2">
        <v>1883</v>
      </c>
      <c r="F153" s="48">
        <v>17804.32</v>
      </c>
      <c r="G153" s="2" t="s">
        <v>76</v>
      </c>
      <c r="H153" s="53" t="s">
        <v>245</v>
      </c>
      <c r="I153" s="18" t="s">
        <v>170</v>
      </c>
      <c r="J153" s="2" t="s">
        <v>159</v>
      </c>
      <c r="K153" s="2" t="s">
        <v>171</v>
      </c>
      <c r="L153" s="2" t="s">
        <v>154</v>
      </c>
      <c r="M153" s="2" t="s">
        <v>114</v>
      </c>
      <c r="N153" s="2" t="s">
        <v>114</v>
      </c>
      <c r="O153" s="2" t="s">
        <v>114</v>
      </c>
      <c r="P153" s="2" t="s">
        <v>114</v>
      </c>
      <c r="Q153" s="2" t="s">
        <v>114</v>
      </c>
      <c r="R153" s="2" t="s">
        <v>114</v>
      </c>
      <c r="S153" s="21">
        <v>198</v>
      </c>
      <c r="T153" s="21">
        <v>2</v>
      </c>
      <c r="U153" s="21" t="s">
        <v>72</v>
      </c>
      <c r="V153" s="21" t="s">
        <v>128</v>
      </c>
      <c r="W153" s="21" t="s">
        <v>72</v>
      </c>
    </row>
    <row r="154" spans="1:23" s="4" customFormat="1" ht="51">
      <c r="A154" s="2">
        <v>3</v>
      </c>
      <c r="B154" s="42" t="s">
        <v>155</v>
      </c>
      <c r="C154" s="43" t="s">
        <v>128</v>
      </c>
      <c r="D154" s="43" t="s">
        <v>72</v>
      </c>
      <c r="E154" s="43" t="s">
        <v>157</v>
      </c>
      <c r="F154" s="63">
        <v>80122.19</v>
      </c>
      <c r="G154" s="2" t="s">
        <v>76</v>
      </c>
      <c r="H154" s="60" t="s">
        <v>251</v>
      </c>
      <c r="I154" s="42" t="s">
        <v>158</v>
      </c>
      <c r="J154" s="43" t="s">
        <v>159</v>
      </c>
      <c r="K154" s="43" t="s">
        <v>160</v>
      </c>
      <c r="L154" s="43" t="s">
        <v>161</v>
      </c>
      <c r="M154" s="43" t="s">
        <v>114</v>
      </c>
      <c r="N154" s="43" t="s">
        <v>114</v>
      </c>
      <c r="O154" s="43" t="s">
        <v>114</v>
      </c>
      <c r="P154" s="43" t="s">
        <v>114</v>
      </c>
      <c r="Q154" s="43" t="s">
        <v>114</v>
      </c>
      <c r="R154" s="43" t="s">
        <v>114</v>
      </c>
      <c r="S154" s="61">
        <v>692.64</v>
      </c>
      <c r="T154" s="61">
        <v>2</v>
      </c>
      <c r="U154" s="61" t="s">
        <v>72</v>
      </c>
      <c r="V154" s="61" t="s">
        <v>128</v>
      </c>
      <c r="W154" s="61" t="s">
        <v>72</v>
      </c>
    </row>
    <row r="155" spans="1:23" s="4" customFormat="1" ht="51">
      <c r="A155" s="2">
        <v>4</v>
      </c>
      <c r="B155" s="18" t="s">
        <v>809</v>
      </c>
      <c r="C155" s="2" t="s">
        <v>128</v>
      </c>
      <c r="D155" s="2" t="s">
        <v>72</v>
      </c>
      <c r="E155" s="2">
        <v>2003</v>
      </c>
      <c r="F155" s="49">
        <f>2269737.66+52520.94</f>
        <v>2322258.6</v>
      </c>
      <c r="G155" s="2" t="s">
        <v>76</v>
      </c>
      <c r="H155" s="53" t="s">
        <v>251</v>
      </c>
      <c r="I155" s="18" t="s">
        <v>158</v>
      </c>
      <c r="J155" s="2" t="s">
        <v>162</v>
      </c>
      <c r="K155" s="2" t="s">
        <v>163</v>
      </c>
      <c r="L155" s="2" t="s">
        <v>164</v>
      </c>
      <c r="M155" s="2" t="s">
        <v>114</v>
      </c>
      <c r="N155" s="2" t="s">
        <v>114</v>
      </c>
      <c r="O155" s="2" t="s">
        <v>114</v>
      </c>
      <c r="P155" s="2" t="s">
        <v>114</v>
      </c>
      <c r="Q155" s="2" t="s">
        <v>114</v>
      </c>
      <c r="R155" s="2" t="s">
        <v>114</v>
      </c>
      <c r="S155" s="21">
        <v>1243.19</v>
      </c>
      <c r="T155" s="21">
        <v>0</v>
      </c>
      <c r="U155" s="21" t="s">
        <v>72</v>
      </c>
      <c r="V155" s="21" t="s">
        <v>128</v>
      </c>
      <c r="W155" s="21" t="s">
        <v>72</v>
      </c>
    </row>
    <row r="156" spans="1:23" s="4" customFormat="1" ht="51">
      <c r="A156" s="2">
        <v>5</v>
      </c>
      <c r="B156" s="18" t="s">
        <v>156</v>
      </c>
      <c r="C156" s="2" t="s">
        <v>128</v>
      </c>
      <c r="D156" s="2" t="s">
        <v>72</v>
      </c>
      <c r="E156" s="2">
        <v>2003</v>
      </c>
      <c r="F156" s="49">
        <v>1047691.38</v>
      </c>
      <c r="G156" s="2" t="s">
        <v>76</v>
      </c>
      <c r="H156" s="53" t="s">
        <v>251</v>
      </c>
      <c r="I156" s="18" t="s">
        <v>158</v>
      </c>
      <c r="J156" s="2" t="s">
        <v>165</v>
      </c>
      <c r="K156" s="2" t="s">
        <v>166</v>
      </c>
      <c r="L156" s="2" t="s">
        <v>167</v>
      </c>
      <c r="M156" s="2" t="s">
        <v>114</v>
      </c>
      <c r="N156" s="2" t="s">
        <v>114</v>
      </c>
      <c r="O156" s="2" t="s">
        <v>114</v>
      </c>
      <c r="P156" s="2" t="s">
        <v>114</v>
      </c>
      <c r="Q156" s="2" t="s">
        <v>114</v>
      </c>
      <c r="R156" s="2" t="s">
        <v>114</v>
      </c>
      <c r="S156" s="21">
        <v>692.64</v>
      </c>
      <c r="T156" s="21">
        <v>2</v>
      </c>
      <c r="U156" s="21" t="s">
        <v>72</v>
      </c>
      <c r="V156" s="21" t="s">
        <v>128</v>
      </c>
      <c r="W156" s="21" t="s">
        <v>72</v>
      </c>
    </row>
    <row r="157" spans="1:23" s="4" customFormat="1" ht="16.5" customHeight="1">
      <c r="A157" s="2">
        <v>6</v>
      </c>
      <c r="B157" s="18" t="s">
        <v>77</v>
      </c>
      <c r="C157" s="2" t="s">
        <v>128</v>
      </c>
      <c r="D157" s="2" t="s">
        <v>72</v>
      </c>
      <c r="E157" s="2">
        <v>2004</v>
      </c>
      <c r="F157" s="49">
        <v>5263.08</v>
      </c>
      <c r="G157" s="2" t="s">
        <v>76</v>
      </c>
      <c r="H157" s="53"/>
      <c r="I157" s="18" t="s">
        <v>158</v>
      </c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</row>
    <row r="158" spans="1:23" s="9" customFormat="1" ht="14.25" customHeight="1">
      <c r="A158" s="202" t="s">
        <v>6</v>
      </c>
      <c r="B158" s="203"/>
      <c r="C158" s="203"/>
      <c r="D158" s="203"/>
      <c r="E158" s="204"/>
      <c r="F158" s="62">
        <f>SUM(F152:F157)</f>
        <v>4152174.44</v>
      </c>
      <c r="G158" s="15"/>
      <c r="H158" s="45"/>
      <c r="I158" s="147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</row>
    <row r="159" spans="1:23" s="9" customFormat="1" ht="15" customHeight="1">
      <c r="A159" s="213" t="s">
        <v>43</v>
      </c>
      <c r="B159" s="213"/>
      <c r="C159" s="213"/>
      <c r="D159" s="213"/>
      <c r="E159" s="213"/>
      <c r="F159" s="213"/>
      <c r="G159" s="68"/>
      <c r="H159" s="65"/>
      <c r="I159" s="146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1:23" ht="25.5">
      <c r="A160" s="2">
        <v>1</v>
      </c>
      <c r="B160" s="1" t="s">
        <v>284</v>
      </c>
      <c r="C160" s="2" t="s">
        <v>66</v>
      </c>
      <c r="D160" s="2" t="s">
        <v>67</v>
      </c>
      <c r="E160" s="2">
        <v>1957</v>
      </c>
      <c r="F160" s="63">
        <v>196299</v>
      </c>
      <c r="G160" s="2" t="s">
        <v>76</v>
      </c>
      <c r="H160" s="60" t="s">
        <v>187</v>
      </c>
      <c r="I160" s="59" t="s">
        <v>297</v>
      </c>
      <c r="J160" s="43" t="s">
        <v>698</v>
      </c>
      <c r="K160" s="43" t="s">
        <v>190</v>
      </c>
      <c r="L160" s="43" t="s">
        <v>154</v>
      </c>
      <c r="M160" s="43" t="s">
        <v>195</v>
      </c>
      <c r="N160" s="43" t="s">
        <v>195</v>
      </c>
      <c r="O160" s="43" t="s">
        <v>195</v>
      </c>
      <c r="P160" s="43" t="s">
        <v>196</v>
      </c>
      <c r="Q160" s="43" t="s">
        <v>195</v>
      </c>
      <c r="R160" s="43" t="s">
        <v>195</v>
      </c>
      <c r="S160" s="21">
        <v>723.4</v>
      </c>
      <c r="T160" s="21" t="s">
        <v>197</v>
      </c>
      <c r="U160" s="21" t="s">
        <v>67</v>
      </c>
      <c r="V160" s="16"/>
      <c r="W160" s="21" t="s">
        <v>67</v>
      </c>
    </row>
    <row r="161" spans="1:23" ht="25.5">
      <c r="A161" s="2">
        <v>2</v>
      </c>
      <c r="B161" s="1" t="s">
        <v>285</v>
      </c>
      <c r="C161" s="2" t="s">
        <v>66</v>
      </c>
      <c r="D161" s="2" t="s">
        <v>67</v>
      </c>
      <c r="E161" s="2">
        <v>1939</v>
      </c>
      <c r="F161" s="49">
        <v>23404.67</v>
      </c>
      <c r="G161" s="2" t="s">
        <v>76</v>
      </c>
      <c r="H161" s="53" t="s">
        <v>186</v>
      </c>
      <c r="I161" s="1" t="s">
        <v>297</v>
      </c>
      <c r="J161" s="2" t="s">
        <v>698</v>
      </c>
      <c r="K161" s="2" t="s">
        <v>298</v>
      </c>
      <c r="L161" s="2" t="s">
        <v>154</v>
      </c>
      <c r="M161" s="2" t="s">
        <v>195</v>
      </c>
      <c r="N161" s="2" t="s">
        <v>195</v>
      </c>
      <c r="O161" s="2" t="s">
        <v>195</v>
      </c>
      <c r="P161" s="2" t="s">
        <v>196</v>
      </c>
      <c r="Q161" s="2" t="s">
        <v>195</v>
      </c>
      <c r="R161" s="2" t="s">
        <v>195</v>
      </c>
      <c r="S161" s="21">
        <v>229.8</v>
      </c>
      <c r="T161" s="21" t="s">
        <v>300</v>
      </c>
      <c r="U161" s="21" t="s">
        <v>67</v>
      </c>
      <c r="V161" s="16"/>
      <c r="W161" s="21" t="s">
        <v>67</v>
      </c>
    </row>
    <row r="162" spans="1:23" ht="25.5">
      <c r="A162" s="2">
        <v>3</v>
      </c>
      <c r="B162" s="1" t="s">
        <v>810</v>
      </c>
      <c r="C162" s="2" t="s">
        <v>66</v>
      </c>
      <c r="D162" s="2" t="s">
        <v>67</v>
      </c>
      <c r="E162" s="2">
        <v>1962</v>
      </c>
      <c r="F162" s="49">
        <f>106560.6+35177.94</f>
        <v>141738.54</v>
      </c>
      <c r="G162" s="2" t="s">
        <v>76</v>
      </c>
      <c r="H162" s="53" t="s">
        <v>697</v>
      </c>
      <c r="I162" s="1" t="s">
        <v>297</v>
      </c>
      <c r="J162" s="2" t="s">
        <v>698</v>
      </c>
      <c r="K162" s="2" t="s">
        <v>191</v>
      </c>
      <c r="L162" s="2" t="s">
        <v>699</v>
      </c>
      <c r="M162" s="2" t="s">
        <v>195</v>
      </c>
      <c r="N162" s="2" t="s">
        <v>195</v>
      </c>
      <c r="O162" s="2" t="s">
        <v>195</v>
      </c>
      <c r="P162" s="2" t="s">
        <v>196</v>
      </c>
      <c r="Q162" s="2" t="s">
        <v>195</v>
      </c>
      <c r="R162" s="2" t="s">
        <v>195</v>
      </c>
      <c r="S162" s="2" t="s">
        <v>301</v>
      </c>
      <c r="T162" s="21">
        <v>2</v>
      </c>
      <c r="U162" s="21"/>
      <c r="V162" s="16"/>
      <c r="W162" s="21" t="s">
        <v>67</v>
      </c>
    </row>
    <row r="163" spans="1:23" ht="25.5">
      <c r="A163" s="2">
        <v>4</v>
      </c>
      <c r="B163" s="1" t="s">
        <v>286</v>
      </c>
      <c r="C163" s="2" t="s">
        <v>66</v>
      </c>
      <c r="D163" s="2" t="s">
        <v>67</v>
      </c>
      <c r="E163" s="2">
        <v>1996</v>
      </c>
      <c r="F163" s="49">
        <v>31326.88</v>
      </c>
      <c r="G163" s="2" t="s">
        <v>76</v>
      </c>
      <c r="H163" s="53"/>
      <c r="I163" s="1" t="s">
        <v>297</v>
      </c>
      <c r="J163" s="2" t="s">
        <v>700</v>
      </c>
      <c r="K163" s="2"/>
      <c r="L163" s="2" t="s">
        <v>180</v>
      </c>
      <c r="M163" s="2" t="s">
        <v>195</v>
      </c>
      <c r="N163" s="2" t="s">
        <v>195</v>
      </c>
      <c r="O163" s="2"/>
      <c r="P163" s="2" t="s">
        <v>196</v>
      </c>
      <c r="Q163" s="2" t="s">
        <v>195</v>
      </c>
      <c r="R163" s="2"/>
      <c r="S163" s="21"/>
      <c r="T163" s="21">
        <v>1</v>
      </c>
      <c r="U163" s="21"/>
      <c r="V163" s="16"/>
      <c r="W163" s="21" t="s">
        <v>67</v>
      </c>
    </row>
    <row r="164" spans="1:23" ht="19.5" customHeight="1">
      <c r="A164" s="2">
        <v>5</v>
      </c>
      <c r="B164" s="1" t="s">
        <v>287</v>
      </c>
      <c r="C164" s="2" t="s">
        <v>67</v>
      </c>
      <c r="D164" s="2" t="s">
        <v>67</v>
      </c>
      <c r="E164" s="2">
        <v>1973</v>
      </c>
      <c r="F164" s="49">
        <v>2370.08</v>
      </c>
      <c r="G164" s="2" t="s">
        <v>76</v>
      </c>
      <c r="H164" s="53"/>
      <c r="I164" s="1" t="s">
        <v>297</v>
      </c>
      <c r="J164" s="2" t="s">
        <v>152</v>
      </c>
      <c r="K164" s="2"/>
      <c r="L164" s="2"/>
      <c r="M164" s="2"/>
      <c r="N164" s="2"/>
      <c r="O164" s="2"/>
      <c r="P164" s="2"/>
      <c r="Q164" s="2"/>
      <c r="R164" s="2"/>
      <c r="S164" s="21"/>
      <c r="T164" s="21">
        <v>1</v>
      </c>
      <c r="U164" s="21"/>
      <c r="V164" s="16"/>
      <c r="W164" s="21" t="s">
        <v>67</v>
      </c>
    </row>
    <row r="165" spans="1:23" ht="63.75">
      <c r="A165" s="2">
        <v>6</v>
      </c>
      <c r="B165" s="1" t="s">
        <v>288</v>
      </c>
      <c r="C165" s="2" t="s">
        <v>66</v>
      </c>
      <c r="D165" s="2" t="s">
        <v>67</v>
      </c>
      <c r="E165" s="2">
        <v>1997</v>
      </c>
      <c r="F165" s="49">
        <v>81000</v>
      </c>
      <c r="G165" s="2" t="s">
        <v>76</v>
      </c>
      <c r="H165" s="53"/>
      <c r="I165" s="1" t="s">
        <v>297</v>
      </c>
      <c r="J165" s="2" t="s">
        <v>701</v>
      </c>
      <c r="K165" s="2" t="s">
        <v>299</v>
      </c>
      <c r="L165" s="2" t="s">
        <v>192</v>
      </c>
      <c r="M165" s="2"/>
      <c r="N165" s="2"/>
      <c r="O165" s="2"/>
      <c r="P165" s="2"/>
      <c r="Q165" s="2"/>
      <c r="R165" s="2"/>
      <c r="S165" s="21"/>
      <c r="T165" s="21">
        <v>1</v>
      </c>
      <c r="U165" s="21"/>
      <c r="V165" s="16"/>
      <c r="W165" s="21" t="s">
        <v>67</v>
      </c>
    </row>
    <row r="166" spans="1:23" ht="25.5">
      <c r="A166" s="2">
        <v>7</v>
      </c>
      <c r="B166" s="1" t="s">
        <v>289</v>
      </c>
      <c r="C166" s="2" t="s">
        <v>66</v>
      </c>
      <c r="D166" s="2" t="s">
        <v>67</v>
      </c>
      <c r="E166" s="2">
        <v>1962</v>
      </c>
      <c r="F166" s="49">
        <v>2611.96</v>
      </c>
      <c r="G166" s="2" t="s">
        <v>76</v>
      </c>
      <c r="H166" s="53"/>
      <c r="I166" s="1" t="s">
        <v>297</v>
      </c>
      <c r="J166" s="2" t="s">
        <v>193</v>
      </c>
      <c r="K166" s="2"/>
      <c r="L166" s="2"/>
      <c r="M166" s="2"/>
      <c r="N166" s="2"/>
      <c r="O166" s="2"/>
      <c r="P166" s="2"/>
      <c r="Q166" s="2"/>
      <c r="R166" s="2"/>
      <c r="S166" s="21" t="s">
        <v>194</v>
      </c>
      <c r="T166" s="21" t="s">
        <v>194</v>
      </c>
      <c r="U166" s="21"/>
      <c r="V166" s="16"/>
      <c r="W166" s="21" t="s">
        <v>67</v>
      </c>
    </row>
    <row r="167" spans="1:23" ht="51">
      <c r="A167" s="2">
        <v>8</v>
      </c>
      <c r="B167" s="1" t="s">
        <v>290</v>
      </c>
      <c r="C167" s="2" t="s">
        <v>66</v>
      </c>
      <c r="D167" s="2" t="s">
        <v>67</v>
      </c>
      <c r="E167" s="2">
        <v>1937</v>
      </c>
      <c r="F167" s="49">
        <v>29841.82</v>
      </c>
      <c r="G167" s="2" t="s">
        <v>76</v>
      </c>
      <c r="H167" s="53" t="s">
        <v>78</v>
      </c>
      <c r="I167" s="1" t="s">
        <v>188</v>
      </c>
      <c r="J167" s="2" t="s">
        <v>698</v>
      </c>
      <c r="K167" s="2" t="s">
        <v>189</v>
      </c>
      <c r="L167" s="2" t="s">
        <v>702</v>
      </c>
      <c r="M167" s="2" t="s">
        <v>195</v>
      </c>
      <c r="N167" s="2" t="s">
        <v>195</v>
      </c>
      <c r="O167" s="2" t="s">
        <v>704</v>
      </c>
      <c r="P167" s="2" t="s">
        <v>195</v>
      </c>
      <c r="Q167" s="2" t="s">
        <v>194</v>
      </c>
      <c r="R167" s="2" t="s">
        <v>195</v>
      </c>
      <c r="S167" s="21">
        <v>220</v>
      </c>
      <c r="T167" s="21" t="s">
        <v>300</v>
      </c>
      <c r="U167" s="21" t="s">
        <v>67</v>
      </c>
      <c r="V167" s="16"/>
      <c r="W167" s="21" t="s">
        <v>67</v>
      </c>
    </row>
    <row r="168" spans="1:23" ht="12.75">
      <c r="A168" s="2">
        <v>9</v>
      </c>
      <c r="B168" s="1" t="s">
        <v>118</v>
      </c>
      <c r="C168" s="2" t="s">
        <v>66</v>
      </c>
      <c r="D168" s="2" t="s">
        <v>67</v>
      </c>
      <c r="E168" s="2">
        <v>1937</v>
      </c>
      <c r="F168" s="49">
        <v>3222.17</v>
      </c>
      <c r="G168" s="2" t="s">
        <v>76</v>
      </c>
      <c r="H168" s="53"/>
      <c r="I168" s="1" t="s">
        <v>188</v>
      </c>
      <c r="J168" s="2" t="s">
        <v>152</v>
      </c>
      <c r="K168" s="2"/>
      <c r="L168" s="2"/>
      <c r="M168" s="2"/>
      <c r="N168" s="2"/>
      <c r="O168" s="2"/>
      <c r="P168" s="2"/>
      <c r="Q168" s="2"/>
      <c r="R168" s="2"/>
      <c r="S168" s="21"/>
      <c r="T168" s="21">
        <v>1</v>
      </c>
      <c r="U168" s="21"/>
      <c r="V168" s="16"/>
      <c r="W168" s="21" t="s">
        <v>67</v>
      </c>
    </row>
    <row r="169" spans="1:23" ht="12.75">
      <c r="A169" s="2">
        <v>10</v>
      </c>
      <c r="B169" s="1" t="s">
        <v>291</v>
      </c>
      <c r="C169" s="2" t="s">
        <v>66</v>
      </c>
      <c r="D169" s="2" t="s">
        <v>67</v>
      </c>
      <c r="E169" s="2">
        <v>1965</v>
      </c>
      <c r="F169" s="49">
        <v>1198.95</v>
      </c>
      <c r="G169" s="2" t="s">
        <v>76</v>
      </c>
      <c r="H169" s="53"/>
      <c r="I169" s="1" t="s">
        <v>188</v>
      </c>
      <c r="J169" s="2" t="s">
        <v>152</v>
      </c>
      <c r="K169" s="2"/>
      <c r="L169" s="2"/>
      <c r="M169" s="2"/>
      <c r="N169" s="2"/>
      <c r="O169" s="2"/>
      <c r="P169" s="2"/>
      <c r="Q169" s="2"/>
      <c r="R169" s="2"/>
      <c r="S169" s="21"/>
      <c r="T169" s="21">
        <v>1</v>
      </c>
      <c r="U169" s="21"/>
      <c r="V169" s="16"/>
      <c r="W169" s="21" t="s">
        <v>67</v>
      </c>
    </row>
    <row r="170" spans="1:23" ht="12.75">
      <c r="A170" s="2">
        <v>11</v>
      </c>
      <c r="B170" s="1" t="s">
        <v>292</v>
      </c>
      <c r="C170" s="2" t="s">
        <v>66</v>
      </c>
      <c r="D170" s="2" t="s">
        <v>67</v>
      </c>
      <c r="E170" s="2">
        <v>1969</v>
      </c>
      <c r="F170" s="49">
        <v>909.83</v>
      </c>
      <c r="G170" s="2" t="s">
        <v>76</v>
      </c>
      <c r="H170" s="53"/>
      <c r="I170" s="1" t="s">
        <v>188</v>
      </c>
      <c r="J170" s="2" t="s">
        <v>194</v>
      </c>
      <c r="K170" s="2"/>
      <c r="L170" s="2"/>
      <c r="M170" s="2"/>
      <c r="N170" s="2"/>
      <c r="O170" s="2"/>
      <c r="P170" s="2"/>
      <c r="Q170" s="2"/>
      <c r="R170" s="2"/>
      <c r="S170" s="21" t="s">
        <v>194</v>
      </c>
      <c r="T170" s="21" t="s">
        <v>194</v>
      </c>
      <c r="U170" s="21"/>
      <c r="V170" s="16"/>
      <c r="W170" s="21" t="s">
        <v>67</v>
      </c>
    </row>
    <row r="171" spans="1:23" ht="12.75">
      <c r="A171" s="2">
        <v>12</v>
      </c>
      <c r="B171" s="1" t="s">
        <v>293</v>
      </c>
      <c r="C171" s="2" t="s">
        <v>67</v>
      </c>
      <c r="D171" s="2" t="s">
        <v>67</v>
      </c>
      <c r="E171" s="2">
        <v>1938</v>
      </c>
      <c r="F171" s="49">
        <v>613.17</v>
      </c>
      <c r="G171" s="2" t="s">
        <v>76</v>
      </c>
      <c r="H171" s="53"/>
      <c r="I171" s="1" t="s">
        <v>188</v>
      </c>
      <c r="J171" s="2" t="s">
        <v>194</v>
      </c>
      <c r="K171" s="2"/>
      <c r="L171" s="2"/>
      <c r="M171" s="2"/>
      <c r="N171" s="2"/>
      <c r="O171" s="2"/>
      <c r="P171" s="2"/>
      <c r="Q171" s="2"/>
      <c r="R171" s="2"/>
      <c r="S171" s="21" t="s">
        <v>194</v>
      </c>
      <c r="T171" s="21" t="s">
        <v>194</v>
      </c>
      <c r="U171" s="21"/>
      <c r="V171" s="16"/>
      <c r="W171" s="21" t="s">
        <v>67</v>
      </c>
    </row>
    <row r="172" spans="1:23" ht="38.25">
      <c r="A172" s="2">
        <v>13</v>
      </c>
      <c r="B172" s="1" t="s">
        <v>294</v>
      </c>
      <c r="C172" s="2" t="s">
        <v>66</v>
      </c>
      <c r="D172" s="2" t="s">
        <v>67</v>
      </c>
      <c r="E172" s="2">
        <v>1938</v>
      </c>
      <c r="F172" s="49">
        <v>1717.56</v>
      </c>
      <c r="G172" s="2" t="s">
        <v>76</v>
      </c>
      <c r="H172" s="53"/>
      <c r="I172" s="1" t="s">
        <v>188</v>
      </c>
      <c r="J172" s="2" t="s">
        <v>703</v>
      </c>
      <c r="K172" s="2"/>
      <c r="L172" s="2"/>
      <c r="M172" s="2"/>
      <c r="N172" s="2"/>
      <c r="O172" s="2"/>
      <c r="P172" s="2"/>
      <c r="Q172" s="2"/>
      <c r="R172" s="2"/>
      <c r="S172" s="21" t="s">
        <v>194</v>
      </c>
      <c r="T172" s="21" t="s">
        <v>194</v>
      </c>
      <c r="U172" s="21"/>
      <c r="V172" s="16"/>
      <c r="W172" s="21" t="s">
        <v>67</v>
      </c>
    </row>
    <row r="173" spans="1:23" ht="12.75">
      <c r="A173" s="2">
        <v>14</v>
      </c>
      <c r="B173" s="1" t="s">
        <v>295</v>
      </c>
      <c r="C173" s="2" t="s">
        <v>67</v>
      </c>
      <c r="D173" s="2" t="s">
        <v>67</v>
      </c>
      <c r="E173" s="2">
        <v>1938</v>
      </c>
      <c r="F173" s="49">
        <v>132.98</v>
      </c>
      <c r="G173" s="2" t="s">
        <v>76</v>
      </c>
      <c r="H173" s="53"/>
      <c r="I173" s="1" t="s">
        <v>188</v>
      </c>
      <c r="J173" s="2" t="s">
        <v>152</v>
      </c>
      <c r="K173" s="2"/>
      <c r="L173" s="2"/>
      <c r="M173" s="2"/>
      <c r="N173" s="2"/>
      <c r="O173" s="2"/>
      <c r="P173" s="2"/>
      <c r="Q173" s="2"/>
      <c r="R173" s="2"/>
      <c r="S173" s="21"/>
      <c r="T173" s="21">
        <v>1</v>
      </c>
      <c r="U173" s="21"/>
      <c r="V173" s="16"/>
      <c r="W173" s="21" t="s">
        <v>67</v>
      </c>
    </row>
    <row r="174" spans="1:23" ht="12.75">
      <c r="A174" s="2">
        <v>15</v>
      </c>
      <c r="B174" s="1" t="s">
        <v>296</v>
      </c>
      <c r="C174" s="2" t="s">
        <v>66</v>
      </c>
      <c r="D174" s="2" t="s">
        <v>67</v>
      </c>
      <c r="E174" s="2">
        <v>2009</v>
      </c>
      <c r="F174" s="49">
        <v>55924.91</v>
      </c>
      <c r="G174" s="2" t="s">
        <v>76</v>
      </c>
      <c r="H174" s="53"/>
      <c r="I174" s="1" t="s">
        <v>297</v>
      </c>
      <c r="J174" s="2" t="s">
        <v>152</v>
      </c>
      <c r="K174" s="2"/>
      <c r="L174" s="2"/>
      <c r="M174" s="2"/>
      <c r="N174" s="2"/>
      <c r="O174" s="2"/>
      <c r="P174" s="2"/>
      <c r="Q174" s="2"/>
      <c r="R174" s="2"/>
      <c r="S174" s="21"/>
      <c r="T174" s="21">
        <v>1</v>
      </c>
      <c r="U174" s="21"/>
      <c r="V174" s="16"/>
      <c r="W174" s="21" t="s">
        <v>67</v>
      </c>
    </row>
    <row r="175" spans="1:23" s="9" customFormat="1" ht="14.25" customHeight="1">
      <c r="A175" s="205" t="s">
        <v>6</v>
      </c>
      <c r="B175" s="205"/>
      <c r="C175" s="205"/>
      <c r="D175" s="205"/>
      <c r="E175" s="205"/>
      <c r="F175" s="72">
        <f>SUM(F160:F174)</f>
        <v>572312.52</v>
      </c>
      <c r="G175" s="15"/>
      <c r="H175" s="45"/>
      <c r="I175" s="147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</row>
    <row r="176" spans="1:23" s="9" customFormat="1" ht="14.25" customHeight="1">
      <c r="A176" s="208" t="s">
        <v>44</v>
      </c>
      <c r="B176" s="208"/>
      <c r="C176" s="208"/>
      <c r="D176" s="208"/>
      <c r="E176" s="208"/>
      <c r="F176" s="208"/>
      <c r="G176" s="69"/>
      <c r="H176" s="65"/>
      <c r="I176" s="146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1:23" s="56" customFormat="1" ht="51">
      <c r="A177" s="2">
        <v>1</v>
      </c>
      <c r="B177" s="42" t="s">
        <v>812</v>
      </c>
      <c r="C177" s="51" t="s">
        <v>128</v>
      </c>
      <c r="D177" s="51" t="s">
        <v>72</v>
      </c>
      <c r="E177" s="43" t="s">
        <v>273</v>
      </c>
      <c r="F177" s="47">
        <f>783836.77+36038.94</f>
        <v>819875.71</v>
      </c>
      <c r="G177" s="2" t="s">
        <v>76</v>
      </c>
      <c r="H177" s="77" t="s">
        <v>272</v>
      </c>
      <c r="I177" s="42" t="s">
        <v>173</v>
      </c>
      <c r="J177" s="89" t="s">
        <v>174</v>
      </c>
      <c r="K177" s="89" t="s">
        <v>175</v>
      </c>
      <c r="L177" s="89" t="s">
        <v>176</v>
      </c>
      <c r="M177" s="43" t="s">
        <v>143</v>
      </c>
      <c r="N177" s="43" t="s">
        <v>143</v>
      </c>
      <c r="O177" s="43" t="s">
        <v>143</v>
      </c>
      <c r="P177" s="43" t="s">
        <v>143</v>
      </c>
      <c r="Q177" s="43" t="s">
        <v>143</v>
      </c>
      <c r="R177" s="43" t="s">
        <v>143</v>
      </c>
      <c r="S177" s="79">
        <v>615.72</v>
      </c>
      <c r="T177" s="61">
        <v>2</v>
      </c>
      <c r="U177" s="61" t="s">
        <v>67</v>
      </c>
      <c r="V177" s="61" t="s">
        <v>66</v>
      </c>
      <c r="W177" s="61" t="s">
        <v>66</v>
      </c>
    </row>
    <row r="178" spans="1:23" s="9" customFormat="1" ht="12.75" customHeight="1">
      <c r="A178" s="214" t="s">
        <v>6</v>
      </c>
      <c r="B178" s="215"/>
      <c r="C178" s="215"/>
      <c r="D178" s="215"/>
      <c r="E178" s="216"/>
      <c r="F178" s="62">
        <f>SUM(F177)</f>
        <v>819875.71</v>
      </c>
      <c r="G178" s="15"/>
      <c r="H178" s="45"/>
      <c r="I178" s="147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</row>
    <row r="179" spans="1:23" s="9" customFormat="1" ht="12.75" customHeight="1">
      <c r="A179" s="207" t="s">
        <v>45</v>
      </c>
      <c r="B179" s="207"/>
      <c r="C179" s="207"/>
      <c r="D179" s="207"/>
      <c r="E179" s="207"/>
      <c r="F179" s="207"/>
      <c r="G179" s="67"/>
      <c r="H179" s="65"/>
      <c r="I179" s="146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1:23" ht="51">
      <c r="A180" s="2">
        <v>1</v>
      </c>
      <c r="B180" s="59" t="s">
        <v>811</v>
      </c>
      <c r="C180" s="43" t="s">
        <v>128</v>
      </c>
      <c r="D180" s="43" t="s">
        <v>72</v>
      </c>
      <c r="E180" s="43">
        <v>1993</v>
      </c>
      <c r="F180" s="63">
        <f>385874.53+35177.94</f>
        <v>421052.47000000003</v>
      </c>
      <c r="G180" s="2" t="s">
        <v>76</v>
      </c>
      <c r="H180" s="60" t="s">
        <v>261</v>
      </c>
      <c r="I180" s="42" t="s">
        <v>151</v>
      </c>
      <c r="J180" s="43" t="s">
        <v>152</v>
      </c>
      <c r="K180" s="43" t="s">
        <v>153</v>
      </c>
      <c r="L180" s="43" t="s">
        <v>263</v>
      </c>
      <c r="M180" s="43" t="s">
        <v>114</v>
      </c>
      <c r="N180" s="43" t="s">
        <v>114</v>
      </c>
      <c r="O180" s="43" t="s">
        <v>114</v>
      </c>
      <c r="P180" s="43" t="s">
        <v>114</v>
      </c>
      <c r="Q180" s="43" t="s">
        <v>114</v>
      </c>
      <c r="R180" s="43" t="s">
        <v>114</v>
      </c>
      <c r="S180" s="61">
        <v>480</v>
      </c>
      <c r="T180" s="61">
        <v>3</v>
      </c>
      <c r="U180" s="61" t="s">
        <v>128</v>
      </c>
      <c r="V180" s="61" t="s">
        <v>128</v>
      </c>
      <c r="W180" s="61" t="s">
        <v>72</v>
      </c>
    </row>
    <row r="181" spans="1:23" ht="25.5">
      <c r="A181" s="2">
        <v>2</v>
      </c>
      <c r="B181" s="1" t="s">
        <v>168</v>
      </c>
      <c r="C181" s="2" t="s">
        <v>128</v>
      </c>
      <c r="D181" s="2" t="s">
        <v>72</v>
      </c>
      <c r="E181" s="2">
        <v>1891</v>
      </c>
      <c r="F181" s="49">
        <v>89514.18</v>
      </c>
      <c r="G181" s="2" t="s">
        <v>76</v>
      </c>
      <c r="H181" s="53" t="s">
        <v>262</v>
      </c>
      <c r="I181" s="18" t="s">
        <v>151</v>
      </c>
      <c r="J181" s="2" t="s">
        <v>152</v>
      </c>
      <c r="K181" s="2" t="s">
        <v>111</v>
      </c>
      <c r="L181" s="2" t="s">
        <v>154</v>
      </c>
      <c r="M181" s="43" t="s">
        <v>114</v>
      </c>
      <c r="N181" s="43" t="s">
        <v>114</v>
      </c>
      <c r="O181" s="43" t="s">
        <v>114</v>
      </c>
      <c r="P181" s="43" t="s">
        <v>114</v>
      </c>
      <c r="Q181" s="43" t="s">
        <v>114</v>
      </c>
      <c r="R181" s="43" t="s">
        <v>114</v>
      </c>
      <c r="S181" s="21">
        <v>286</v>
      </c>
      <c r="T181" s="21">
        <v>2</v>
      </c>
      <c r="U181" s="21" t="s">
        <v>72</v>
      </c>
      <c r="V181" s="21" t="s">
        <v>128</v>
      </c>
      <c r="W181" s="21" t="s">
        <v>72</v>
      </c>
    </row>
    <row r="182" spans="1:23" s="9" customFormat="1" ht="12.75" customHeight="1">
      <c r="A182" s="202" t="s">
        <v>6</v>
      </c>
      <c r="B182" s="203"/>
      <c r="C182" s="203"/>
      <c r="D182" s="203"/>
      <c r="E182" s="204"/>
      <c r="F182" s="62">
        <f>SUM(F180:F181)</f>
        <v>510566.65</v>
      </c>
      <c r="G182" s="15"/>
      <c r="H182" s="45"/>
      <c r="I182" s="147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3" s="9" customFormat="1" ht="12.75">
      <c r="A183" s="207" t="s">
        <v>46</v>
      </c>
      <c r="B183" s="207"/>
      <c r="C183" s="207"/>
      <c r="D183" s="207"/>
      <c r="E183" s="207"/>
      <c r="F183" s="207"/>
      <c r="G183" s="67"/>
      <c r="H183" s="65"/>
      <c r="I183" s="146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</row>
    <row r="184" spans="1:23" s="56" customFormat="1" ht="76.5">
      <c r="A184" s="2">
        <v>1</v>
      </c>
      <c r="B184" s="42" t="s">
        <v>813</v>
      </c>
      <c r="C184" s="2" t="s">
        <v>128</v>
      </c>
      <c r="D184" s="2" t="s">
        <v>72</v>
      </c>
      <c r="E184" s="43">
        <v>1998</v>
      </c>
      <c r="F184" s="47">
        <f>2745822.52+98858.94</f>
        <v>2844681.46</v>
      </c>
      <c r="G184" s="2" t="s">
        <v>76</v>
      </c>
      <c r="H184" s="60" t="s">
        <v>177</v>
      </c>
      <c r="I184" s="42" t="s">
        <v>178</v>
      </c>
      <c r="J184" s="43" t="s">
        <v>152</v>
      </c>
      <c r="K184" s="43" t="s">
        <v>179</v>
      </c>
      <c r="L184" s="43" t="s">
        <v>591</v>
      </c>
      <c r="M184" s="43" t="s">
        <v>114</v>
      </c>
      <c r="N184" s="43" t="s">
        <v>115</v>
      </c>
      <c r="O184" s="43" t="s">
        <v>115</v>
      </c>
      <c r="P184" s="43" t="s">
        <v>115</v>
      </c>
      <c r="Q184" s="43" t="s">
        <v>115</v>
      </c>
      <c r="R184" s="43" t="s">
        <v>115</v>
      </c>
      <c r="S184" s="61">
        <v>970</v>
      </c>
      <c r="T184" s="61">
        <v>2</v>
      </c>
      <c r="U184" s="61" t="s">
        <v>184</v>
      </c>
      <c r="V184" s="61" t="s">
        <v>66</v>
      </c>
      <c r="W184" s="61" t="s">
        <v>67</v>
      </c>
    </row>
    <row r="185" spans="1:23" s="56" customFormat="1" ht="76.5">
      <c r="A185" s="2">
        <v>2</v>
      </c>
      <c r="B185" s="18" t="s">
        <v>185</v>
      </c>
      <c r="C185" s="2" t="s">
        <v>128</v>
      </c>
      <c r="D185" s="2" t="s">
        <v>72</v>
      </c>
      <c r="E185" s="2">
        <v>2003</v>
      </c>
      <c r="F185" s="48">
        <v>739957.83</v>
      </c>
      <c r="G185" s="2" t="s">
        <v>76</v>
      </c>
      <c r="H185" s="60" t="s">
        <v>177</v>
      </c>
      <c r="I185" s="18" t="s">
        <v>178</v>
      </c>
      <c r="J185" s="2" t="s">
        <v>181</v>
      </c>
      <c r="K185" s="2" t="s">
        <v>182</v>
      </c>
      <c r="L185" s="2" t="s">
        <v>183</v>
      </c>
      <c r="M185" s="2" t="s">
        <v>114</v>
      </c>
      <c r="N185" s="2" t="s">
        <v>115</v>
      </c>
      <c r="O185" s="2" t="s">
        <v>115</v>
      </c>
      <c r="P185" s="2" t="s">
        <v>115</v>
      </c>
      <c r="Q185" s="2" t="s">
        <v>115</v>
      </c>
      <c r="R185" s="2" t="s">
        <v>115</v>
      </c>
      <c r="S185" s="21">
        <v>609.9</v>
      </c>
      <c r="T185" s="21">
        <v>1</v>
      </c>
      <c r="U185" s="21" t="s">
        <v>72</v>
      </c>
      <c r="V185" s="21" t="s">
        <v>66</v>
      </c>
      <c r="W185" s="21" t="s">
        <v>67</v>
      </c>
    </row>
    <row r="186" spans="1:23" s="9" customFormat="1" ht="15.75" customHeight="1">
      <c r="A186" s="202" t="s">
        <v>6</v>
      </c>
      <c r="B186" s="203"/>
      <c r="C186" s="203"/>
      <c r="D186" s="203"/>
      <c r="E186" s="204"/>
      <c r="F186" s="72">
        <f>SUM(F184:F185)</f>
        <v>3584639.29</v>
      </c>
      <c r="G186" s="15"/>
      <c r="H186" s="45"/>
      <c r="I186" s="147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</row>
    <row r="187" spans="1:23" s="9" customFormat="1" ht="13.5" customHeight="1">
      <c r="A187" s="207" t="s">
        <v>205</v>
      </c>
      <c r="B187" s="207"/>
      <c r="C187" s="207"/>
      <c r="D187" s="207"/>
      <c r="E187" s="207"/>
      <c r="F187" s="207"/>
      <c r="G187" s="33"/>
      <c r="H187" s="65"/>
      <c r="I187" s="146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</row>
    <row r="188" spans="1:23" s="9" customFormat="1" ht="64.5" customHeight="1">
      <c r="A188" s="2">
        <v>1</v>
      </c>
      <c r="B188" s="59" t="s">
        <v>144</v>
      </c>
      <c r="C188" s="43" t="s">
        <v>145</v>
      </c>
      <c r="D188" s="43" t="s">
        <v>146</v>
      </c>
      <c r="E188" s="43">
        <v>2010</v>
      </c>
      <c r="F188" s="63">
        <v>764223.2</v>
      </c>
      <c r="G188" s="2" t="s">
        <v>76</v>
      </c>
      <c r="H188" s="77" t="s">
        <v>206</v>
      </c>
      <c r="I188" s="42" t="s">
        <v>147</v>
      </c>
      <c r="J188" s="43" t="s">
        <v>148</v>
      </c>
      <c r="K188" s="43" t="s">
        <v>149</v>
      </c>
      <c r="L188" s="43" t="s">
        <v>150</v>
      </c>
      <c r="M188" s="83" t="s">
        <v>143</v>
      </c>
      <c r="N188" s="83" t="s">
        <v>202</v>
      </c>
      <c r="O188" s="84" t="s">
        <v>202</v>
      </c>
      <c r="P188" s="43" t="s">
        <v>202</v>
      </c>
      <c r="Q188" s="43" t="s">
        <v>202</v>
      </c>
      <c r="R188" s="43" t="s">
        <v>202</v>
      </c>
      <c r="S188" s="43">
        <v>208.68</v>
      </c>
      <c r="T188" s="61">
        <v>1</v>
      </c>
      <c r="U188" s="61" t="s">
        <v>72</v>
      </c>
      <c r="V188" s="61" t="s">
        <v>128</v>
      </c>
      <c r="W188" s="61" t="s">
        <v>72</v>
      </c>
    </row>
    <row r="189" spans="1:23" s="9" customFormat="1" ht="15" customHeight="1" thickBot="1">
      <c r="A189" s="205" t="s">
        <v>6</v>
      </c>
      <c r="B189" s="205"/>
      <c r="C189" s="205"/>
      <c r="D189" s="206"/>
      <c r="E189" s="206"/>
      <c r="F189" s="62">
        <f>SUM(F188)</f>
        <v>764223.2</v>
      </c>
      <c r="G189" s="15"/>
      <c r="H189" s="45"/>
      <c r="I189" s="147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</row>
    <row r="190" spans="1:9" s="9" customFormat="1" ht="21" customHeight="1" thickBot="1">
      <c r="A190" s="8"/>
      <c r="B190" s="19"/>
      <c r="D190" s="210" t="s">
        <v>47</v>
      </c>
      <c r="E190" s="211"/>
      <c r="F190" s="75">
        <f>SUM(F93,F141,F145,F150,F158,F175,F178,F182,F186,F189)</f>
        <v>65840021.300000004</v>
      </c>
      <c r="G190" s="81"/>
      <c r="H190" s="8"/>
      <c r="I190" s="148"/>
    </row>
    <row r="191" spans="1:9" s="9" customFormat="1" ht="12.75">
      <c r="A191" s="8"/>
      <c r="B191" s="7"/>
      <c r="C191" s="17"/>
      <c r="D191" s="50"/>
      <c r="E191" s="56"/>
      <c r="F191" s="85"/>
      <c r="G191" s="7"/>
      <c r="H191" s="8"/>
      <c r="I191" s="148"/>
    </row>
    <row r="192" spans="1:9" s="9" customFormat="1" ht="12.75">
      <c r="A192" s="8"/>
      <c r="B192" s="7"/>
      <c r="C192" s="17"/>
      <c r="D192" s="50"/>
      <c r="E192" s="56"/>
      <c r="F192" s="85"/>
      <c r="G192" s="7"/>
      <c r="H192" s="8"/>
      <c r="I192" s="148"/>
    </row>
    <row r="193" spans="1:9" s="9" customFormat="1" ht="12.75">
      <c r="A193" s="8"/>
      <c r="B193" s="7"/>
      <c r="C193" s="17"/>
      <c r="D193" s="50"/>
      <c r="E193" s="56"/>
      <c r="F193" s="85"/>
      <c r="G193" s="7"/>
      <c r="H193" s="8"/>
      <c r="I193" s="148"/>
    </row>
    <row r="194" ht="12.75" customHeight="1"/>
    <row r="195" spans="1:9" s="9" customFormat="1" ht="12.75">
      <c r="A195" s="8"/>
      <c r="B195" s="7"/>
      <c r="C195" s="17"/>
      <c r="D195" s="50"/>
      <c r="E195" s="56"/>
      <c r="F195" s="85"/>
      <c r="G195" s="7"/>
      <c r="H195" s="8"/>
      <c r="I195" s="148"/>
    </row>
    <row r="196" spans="1:9" s="9" customFormat="1" ht="12.75">
      <c r="A196" s="8"/>
      <c r="B196" s="7"/>
      <c r="C196" s="17"/>
      <c r="D196" s="50"/>
      <c r="E196" s="56"/>
      <c r="F196" s="85"/>
      <c r="G196" s="7"/>
      <c r="H196" s="8"/>
      <c r="I196" s="148"/>
    </row>
    <row r="198" ht="21.75" customHeight="1"/>
  </sheetData>
  <sheetProtection/>
  <mergeCells count="37">
    <mergeCell ref="A183:F183"/>
    <mergeCell ref="A178:E178"/>
    <mergeCell ref="A182:E182"/>
    <mergeCell ref="V2:V3"/>
    <mergeCell ref="W2:W3"/>
    <mergeCell ref="H2:H3"/>
    <mergeCell ref="I2:I3"/>
    <mergeCell ref="J2:L2"/>
    <mergeCell ref="M2:R2"/>
    <mergeCell ref="U2:U3"/>
    <mergeCell ref="D190:E190"/>
    <mergeCell ref="S2:S3"/>
    <mergeCell ref="T2:T3"/>
    <mergeCell ref="A142:F142"/>
    <mergeCell ref="A146:F146"/>
    <mergeCell ref="A151:F151"/>
    <mergeCell ref="C2:C3"/>
    <mergeCell ref="A187:F187"/>
    <mergeCell ref="A159:F159"/>
    <mergeCell ref="G2:G3"/>
    <mergeCell ref="D2:D3"/>
    <mergeCell ref="E2:E3"/>
    <mergeCell ref="F2:F3"/>
    <mergeCell ref="A94:F94"/>
    <mergeCell ref="A4:D4"/>
    <mergeCell ref="A2:A3"/>
    <mergeCell ref="A93:E93"/>
    <mergeCell ref="A141:E141"/>
    <mergeCell ref="A186:E186"/>
    <mergeCell ref="A189:E189"/>
    <mergeCell ref="B2:B3"/>
    <mergeCell ref="A175:E175"/>
    <mergeCell ref="A150:E150"/>
    <mergeCell ref="A158:E158"/>
    <mergeCell ref="A179:F179"/>
    <mergeCell ref="A176:F176"/>
    <mergeCell ref="A145:E14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SheetLayoutView="100" zoomScalePageLayoutView="0" workbookViewId="0" topLeftCell="A1">
      <selection activeCell="I15" sqref="I15"/>
    </sheetView>
  </sheetViews>
  <sheetFormatPr defaultColWidth="9.140625" defaultRowHeight="12.75"/>
  <cols>
    <col min="1" max="1" width="4.140625" style="0" customWidth="1"/>
    <col min="2" max="2" width="32.8515625" style="0" customWidth="1"/>
    <col min="3" max="3" width="14.7109375" style="0" customWidth="1"/>
    <col min="4" max="4" width="26.421875" style="0" customWidth="1"/>
    <col min="5" max="5" width="18.57421875" style="0" customWidth="1"/>
    <col min="6" max="6" width="47.140625" style="0" customWidth="1"/>
  </cols>
  <sheetData>
    <row r="1" spans="1:6" ht="12.75">
      <c r="A1" s="39" t="s">
        <v>816</v>
      </c>
      <c r="B1" s="7"/>
      <c r="C1" s="55"/>
      <c r="D1" s="193"/>
      <c r="E1" s="7"/>
      <c r="F1" s="145"/>
    </row>
    <row r="2" spans="1:6" ht="12.75" customHeight="1">
      <c r="A2" s="205" t="s">
        <v>16</v>
      </c>
      <c r="B2" s="205" t="s">
        <v>17</v>
      </c>
      <c r="C2" s="205" t="s">
        <v>20</v>
      </c>
      <c r="D2" s="224" t="s">
        <v>36</v>
      </c>
      <c r="E2" s="205" t="s">
        <v>37</v>
      </c>
      <c r="F2" s="217" t="s">
        <v>3</v>
      </c>
    </row>
    <row r="3" spans="1:6" ht="51.75" customHeight="1">
      <c r="A3" s="205"/>
      <c r="B3" s="205"/>
      <c r="C3" s="205"/>
      <c r="D3" s="224"/>
      <c r="E3" s="205"/>
      <c r="F3" s="217"/>
    </row>
    <row r="4" spans="1:6" ht="17.25" customHeight="1">
      <c r="A4" s="219" t="s">
        <v>817</v>
      </c>
      <c r="B4" s="220"/>
      <c r="C4" s="220"/>
      <c r="D4" s="220"/>
      <c r="E4" s="220"/>
      <c r="F4" s="220"/>
    </row>
    <row r="5" spans="1:6" ht="19.5" customHeight="1">
      <c r="A5" s="2">
        <v>1</v>
      </c>
      <c r="B5" s="18" t="s">
        <v>818</v>
      </c>
      <c r="C5" s="74">
        <v>2015</v>
      </c>
      <c r="D5" s="194">
        <v>27071.94</v>
      </c>
      <c r="E5" s="2" t="s">
        <v>76</v>
      </c>
      <c r="F5" s="221" t="s">
        <v>819</v>
      </c>
    </row>
    <row r="6" spans="1:6" ht="19.5" customHeight="1">
      <c r="A6" s="2">
        <v>2</v>
      </c>
      <c r="B6" s="18" t="s">
        <v>818</v>
      </c>
      <c r="C6" s="74">
        <v>2015</v>
      </c>
      <c r="D6" s="194">
        <v>21455.94</v>
      </c>
      <c r="E6" s="2" t="s">
        <v>76</v>
      </c>
      <c r="F6" s="222"/>
    </row>
    <row r="7" spans="1:6" ht="19.5" customHeight="1">
      <c r="A7" s="2">
        <v>3</v>
      </c>
      <c r="B7" s="18" t="s">
        <v>818</v>
      </c>
      <c r="C7" s="74">
        <v>2015</v>
      </c>
      <c r="D7" s="194">
        <v>37331.94</v>
      </c>
      <c r="E7" s="2" t="s">
        <v>76</v>
      </c>
      <c r="F7" s="222"/>
    </row>
    <row r="8" spans="1:6" ht="19.5" customHeight="1">
      <c r="A8" s="2">
        <v>4</v>
      </c>
      <c r="B8" s="18" t="s">
        <v>818</v>
      </c>
      <c r="C8" s="74">
        <v>2015</v>
      </c>
      <c r="D8" s="194">
        <v>31067.94</v>
      </c>
      <c r="E8" s="2" t="s">
        <v>76</v>
      </c>
      <c r="F8" s="222"/>
    </row>
    <row r="9" spans="1:6" ht="19.5" customHeight="1">
      <c r="A9" s="2">
        <v>5</v>
      </c>
      <c r="B9" s="18" t="s">
        <v>818</v>
      </c>
      <c r="C9" s="74">
        <v>2015</v>
      </c>
      <c r="D9" s="194">
        <v>25451.94</v>
      </c>
      <c r="E9" s="2" t="s">
        <v>76</v>
      </c>
      <c r="F9" s="222"/>
    </row>
    <row r="10" spans="1:6" ht="19.5" customHeight="1">
      <c r="A10" s="2">
        <v>6</v>
      </c>
      <c r="B10" s="18" t="s">
        <v>818</v>
      </c>
      <c r="C10" s="74">
        <v>2015</v>
      </c>
      <c r="D10" s="194">
        <v>49691.94</v>
      </c>
      <c r="E10" s="2" t="s">
        <v>76</v>
      </c>
      <c r="F10" s="222"/>
    </row>
    <row r="11" spans="1:6" ht="19.5" customHeight="1">
      <c r="A11" s="2">
        <v>7</v>
      </c>
      <c r="B11" s="18" t="s">
        <v>818</v>
      </c>
      <c r="C11" s="74">
        <v>2015</v>
      </c>
      <c r="D11" s="194">
        <v>30851.94</v>
      </c>
      <c r="E11" s="2" t="s">
        <v>76</v>
      </c>
      <c r="F11" s="222"/>
    </row>
    <row r="12" spans="1:6" ht="19.5" customHeight="1">
      <c r="A12" s="2">
        <v>8</v>
      </c>
      <c r="B12" s="18" t="s">
        <v>818</v>
      </c>
      <c r="C12" s="74">
        <v>2015</v>
      </c>
      <c r="D12" s="194">
        <v>25451.94</v>
      </c>
      <c r="E12" s="2" t="s">
        <v>76</v>
      </c>
      <c r="F12" s="222"/>
    </row>
    <row r="13" spans="1:6" ht="19.5" customHeight="1">
      <c r="A13" s="2">
        <v>9</v>
      </c>
      <c r="B13" s="18" t="s">
        <v>818</v>
      </c>
      <c r="C13" s="74">
        <v>2015</v>
      </c>
      <c r="D13" s="194">
        <v>37331.94</v>
      </c>
      <c r="E13" s="2" t="s">
        <v>76</v>
      </c>
      <c r="F13" s="222"/>
    </row>
    <row r="14" spans="1:6" ht="19.5" customHeight="1">
      <c r="A14" s="2">
        <v>10</v>
      </c>
      <c r="B14" s="18" t="s">
        <v>818</v>
      </c>
      <c r="C14" s="74">
        <v>2015</v>
      </c>
      <c r="D14" s="194">
        <v>37331.94</v>
      </c>
      <c r="E14" s="2" t="s">
        <v>76</v>
      </c>
      <c r="F14" s="222"/>
    </row>
    <row r="15" spans="1:6" ht="19.5" customHeight="1">
      <c r="A15" s="2">
        <v>11</v>
      </c>
      <c r="B15" s="18" t="s">
        <v>818</v>
      </c>
      <c r="C15" s="74">
        <v>2015</v>
      </c>
      <c r="D15" s="194">
        <v>19835.94</v>
      </c>
      <c r="E15" s="2" t="s">
        <v>76</v>
      </c>
      <c r="F15" s="222"/>
    </row>
    <row r="16" spans="1:6" ht="19.5" customHeight="1">
      <c r="A16" s="2">
        <v>12</v>
      </c>
      <c r="B16" s="18" t="s">
        <v>818</v>
      </c>
      <c r="C16" s="74">
        <v>2015</v>
      </c>
      <c r="D16" s="194">
        <v>30743.94</v>
      </c>
      <c r="E16" s="2" t="s">
        <v>76</v>
      </c>
      <c r="F16" s="222"/>
    </row>
    <row r="17" spans="1:6" ht="19.5" customHeight="1">
      <c r="A17" s="2">
        <v>13</v>
      </c>
      <c r="B17" s="18" t="s">
        <v>818</v>
      </c>
      <c r="C17" s="74">
        <v>2015</v>
      </c>
      <c r="D17" s="194">
        <v>27827.94</v>
      </c>
      <c r="E17" s="2" t="s">
        <v>76</v>
      </c>
      <c r="F17" s="222"/>
    </row>
    <row r="18" spans="1:6" ht="19.5" customHeight="1">
      <c r="A18" s="2">
        <v>14</v>
      </c>
      <c r="B18" s="18" t="s">
        <v>818</v>
      </c>
      <c r="C18" s="74">
        <v>2015</v>
      </c>
      <c r="D18" s="194">
        <v>48779.94</v>
      </c>
      <c r="E18" s="2" t="s">
        <v>76</v>
      </c>
      <c r="F18" s="222"/>
    </row>
    <row r="19" spans="1:6" ht="19.5" customHeight="1">
      <c r="A19" s="2">
        <v>15</v>
      </c>
      <c r="B19" s="18" t="s">
        <v>818</v>
      </c>
      <c r="C19" s="74">
        <v>2015</v>
      </c>
      <c r="D19" s="194">
        <v>25451.94</v>
      </c>
      <c r="E19" s="2" t="s">
        <v>76</v>
      </c>
      <c r="F19" s="222"/>
    </row>
    <row r="20" spans="1:6" ht="19.5" customHeight="1">
      <c r="A20" s="2">
        <v>16</v>
      </c>
      <c r="B20" s="18" t="s">
        <v>818</v>
      </c>
      <c r="C20" s="74">
        <v>2015</v>
      </c>
      <c r="D20" s="194">
        <v>25451.94</v>
      </c>
      <c r="E20" s="2" t="s">
        <v>76</v>
      </c>
      <c r="F20" s="222"/>
    </row>
    <row r="21" spans="1:6" ht="19.5" customHeight="1">
      <c r="A21" s="2">
        <v>17</v>
      </c>
      <c r="B21" s="18" t="s">
        <v>818</v>
      </c>
      <c r="C21" s="74">
        <v>2015</v>
      </c>
      <c r="D21" s="194">
        <v>39059.94</v>
      </c>
      <c r="E21" s="2" t="s">
        <v>76</v>
      </c>
      <c r="F21" s="222"/>
    </row>
    <row r="22" spans="1:6" ht="19.5" customHeight="1">
      <c r="A22" s="2">
        <v>18</v>
      </c>
      <c r="B22" s="18" t="s">
        <v>818</v>
      </c>
      <c r="C22" s="74">
        <v>2015</v>
      </c>
      <c r="D22" s="194">
        <v>17459.94</v>
      </c>
      <c r="E22" s="2" t="s">
        <v>76</v>
      </c>
      <c r="F22" s="222"/>
    </row>
    <row r="23" spans="1:6" ht="19.5" customHeight="1">
      <c r="A23" s="2">
        <v>19</v>
      </c>
      <c r="B23" s="18" t="s">
        <v>818</v>
      </c>
      <c r="C23" s="74">
        <v>2015</v>
      </c>
      <c r="D23" s="194">
        <v>51047.94</v>
      </c>
      <c r="E23" s="2" t="s">
        <v>76</v>
      </c>
      <c r="F23" s="222"/>
    </row>
    <row r="24" spans="1:6" ht="19.5" customHeight="1">
      <c r="A24" s="2">
        <v>20</v>
      </c>
      <c r="B24" s="18" t="s">
        <v>818</v>
      </c>
      <c r="C24" s="74">
        <v>2015</v>
      </c>
      <c r="D24" s="194">
        <v>27071.94</v>
      </c>
      <c r="E24" s="2" t="s">
        <v>76</v>
      </c>
      <c r="F24" s="222"/>
    </row>
    <row r="25" spans="1:6" ht="19.5" customHeight="1">
      <c r="A25" s="205" t="s">
        <v>6</v>
      </c>
      <c r="B25" s="205"/>
      <c r="C25" s="205"/>
      <c r="D25" s="195">
        <f>SUM(D5:D24)</f>
        <v>635770.7999999998</v>
      </c>
      <c r="E25" s="16"/>
      <c r="F25" s="223"/>
    </row>
  </sheetData>
  <sheetProtection/>
  <mergeCells count="9">
    <mergeCell ref="A4:F4"/>
    <mergeCell ref="A25:C25"/>
    <mergeCell ref="F5:F25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5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7" customWidth="1"/>
    <col min="2" max="2" width="49.421875" style="14" customWidth="1"/>
    <col min="3" max="3" width="15.421875" style="56" customWidth="1"/>
    <col min="4" max="4" width="18.421875" style="175" customWidth="1"/>
    <col min="5" max="5" width="12.140625" style="0" bestFit="1" customWidth="1"/>
    <col min="6" max="6" width="11.140625" style="0" customWidth="1"/>
    <col min="7" max="7" width="11.28125" style="0" bestFit="1" customWidth="1"/>
  </cols>
  <sheetData>
    <row r="1" spans="1:4" ht="12.75">
      <c r="A1" s="13" t="s">
        <v>459</v>
      </c>
      <c r="D1" s="166"/>
    </row>
    <row r="3" spans="1:4" ht="12.75">
      <c r="A3" s="226" t="s">
        <v>0</v>
      </c>
      <c r="B3" s="226"/>
      <c r="C3" s="226"/>
      <c r="D3" s="226"/>
    </row>
    <row r="4" spans="1:4" ht="25.5">
      <c r="A4" s="3" t="s">
        <v>7</v>
      </c>
      <c r="B4" s="3" t="s">
        <v>8</v>
      </c>
      <c r="C4" s="3" t="s">
        <v>9</v>
      </c>
      <c r="D4" s="158" t="s">
        <v>10</v>
      </c>
    </row>
    <row r="5" spans="1:4" ht="12.75" customHeight="1">
      <c r="A5" s="219" t="s">
        <v>493</v>
      </c>
      <c r="B5" s="220"/>
      <c r="C5" s="220"/>
      <c r="D5" s="225"/>
    </row>
    <row r="6" spans="1:6" s="9" customFormat="1" ht="12.75">
      <c r="A6" s="2">
        <v>1</v>
      </c>
      <c r="B6" s="1" t="s">
        <v>751</v>
      </c>
      <c r="C6" s="2">
        <v>2011</v>
      </c>
      <c r="D6" s="49">
        <v>1485.41</v>
      </c>
      <c r="F6" s="57"/>
    </row>
    <row r="7" spans="1:4" s="9" customFormat="1" ht="12.75">
      <c r="A7" s="2">
        <v>2</v>
      </c>
      <c r="B7" s="1" t="s">
        <v>752</v>
      </c>
      <c r="C7" s="2">
        <v>2011</v>
      </c>
      <c r="D7" s="49">
        <v>2099</v>
      </c>
    </row>
    <row r="8" spans="1:4" s="9" customFormat="1" ht="12.75">
      <c r="A8" s="2">
        <v>3</v>
      </c>
      <c r="B8" s="1" t="s">
        <v>753</v>
      </c>
      <c r="C8" s="2">
        <v>2012</v>
      </c>
      <c r="D8" s="49">
        <v>2599</v>
      </c>
    </row>
    <row r="9" spans="1:4" s="9" customFormat="1" ht="12.75">
      <c r="A9" s="2">
        <v>4</v>
      </c>
      <c r="B9" s="1" t="s">
        <v>754</v>
      </c>
      <c r="C9" s="2">
        <v>2012</v>
      </c>
      <c r="D9" s="49">
        <v>476</v>
      </c>
    </row>
    <row r="10" spans="1:4" s="9" customFormat="1" ht="12.75">
      <c r="A10" s="2">
        <v>5</v>
      </c>
      <c r="B10" s="1" t="s">
        <v>755</v>
      </c>
      <c r="C10" s="2">
        <v>2013</v>
      </c>
      <c r="D10" s="49">
        <v>3262</v>
      </c>
    </row>
    <row r="11" spans="1:4" s="9" customFormat="1" ht="12.75">
      <c r="A11" s="2">
        <v>6</v>
      </c>
      <c r="B11" s="1" t="s">
        <v>756</v>
      </c>
      <c r="C11" s="2">
        <v>2013</v>
      </c>
      <c r="D11" s="49">
        <v>829</v>
      </c>
    </row>
    <row r="12" spans="1:4" s="9" customFormat="1" ht="12.75">
      <c r="A12" s="2">
        <v>7</v>
      </c>
      <c r="B12" s="1" t="s">
        <v>757</v>
      </c>
      <c r="C12" s="2">
        <v>2013</v>
      </c>
      <c r="D12" s="49">
        <v>1820</v>
      </c>
    </row>
    <row r="13" spans="1:4" s="9" customFormat="1" ht="12.75">
      <c r="A13" s="2">
        <v>8</v>
      </c>
      <c r="B13" s="1" t="s">
        <v>757</v>
      </c>
      <c r="C13" s="2">
        <v>2013</v>
      </c>
      <c r="D13" s="49">
        <v>1820</v>
      </c>
    </row>
    <row r="14" spans="1:4" s="9" customFormat="1" ht="12.75">
      <c r="A14" s="2">
        <v>9</v>
      </c>
      <c r="B14" s="1" t="s">
        <v>757</v>
      </c>
      <c r="C14" s="2">
        <v>2013</v>
      </c>
      <c r="D14" s="49">
        <v>1820</v>
      </c>
    </row>
    <row r="15" spans="1:4" s="9" customFormat="1" ht="12.75">
      <c r="A15" s="2">
        <v>10</v>
      </c>
      <c r="B15" s="1" t="s">
        <v>757</v>
      </c>
      <c r="C15" s="2">
        <v>2013</v>
      </c>
      <c r="D15" s="49">
        <v>1820</v>
      </c>
    </row>
    <row r="16" spans="1:4" s="9" customFormat="1" ht="12.75">
      <c r="A16" s="2">
        <v>11</v>
      </c>
      <c r="B16" s="1" t="s">
        <v>757</v>
      </c>
      <c r="C16" s="2">
        <v>2013</v>
      </c>
      <c r="D16" s="49">
        <v>1820</v>
      </c>
    </row>
    <row r="17" spans="1:4" s="9" customFormat="1" ht="12.75">
      <c r="A17" s="2">
        <v>12</v>
      </c>
      <c r="B17" s="1" t="s">
        <v>758</v>
      </c>
      <c r="C17" s="2">
        <v>2015</v>
      </c>
      <c r="D17" s="49">
        <v>2214</v>
      </c>
    </row>
    <row r="18" spans="1:4" s="9" customFormat="1" ht="12.75">
      <c r="A18" s="202" t="s">
        <v>6</v>
      </c>
      <c r="B18" s="203"/>
      <c r="C18" s="204"/>
      <c r="D18" s="58">
        <f>SUM(D6:D17)</f>
        <v>22064.41</v>
      </c>
    </row>
    <row r="19" spans="1:4" ht="13.5" customHeight="1">
      <c r="A19" s="207" t="s">
        <v>58</v>
      </c>
      <c r="B19" s="207"/>
      <c r="C19" s="207"/>
      <c r="D19" s="207"/>
    </row>
    <row r="20" spans="1:4" s="11" customFormat="1" ht="12.75">
      <c r="A20" s="2">
        <v>1</v>
      </c>
      <c r="B20" s="1" t="s">
        <v>524</v>
      </c>
      <c r="C20" s="2">
        <v>2011</v>
      </c>
      <c r="D20" s="49">
        <v>3490</v>
      </c>
    </row>
    <row r="21" spans="1:4" s="11" customFormat="1" ht="12.75">
      <c r="A21" s="2">
        <v>2</v>
      </c>
      <c r="B21" s="15" t="s">
        <v>525</v>
      </c>
      <c r="C21" s="21">
        <v>2011</v>
      </c>
      <c r="D21" s="78">
        <v>3490</v>
      </c>
    </row>
    <row r="22" spans="1:4" s="11" customFormat="1" ht="12.75">
      <c r="A22" s="2">
        <v>3</v>
      </c>
      <c r="B22" s="1" t="s">
        <v>526</v>
      </c>
      <c r="C22" s="2">
        <v>2011</v>
      </c>
      <c r="D22" s="49">
        <v>2586</v>
      </c>
    </row>
    <row r="23" spans="1:4" s="11" customFormat="1" ht="12.75">
      <c r="A23" s="2">
        <v>4</v>
      </c>
      <c r="B23" s="1" t="s">
        <v>527</v>
      </c>
      <c r="C23" s="2">
        <v>2011</v>
      </c>
      <c r="D23" s="49">
        <v>489</v>
      </c>
    </row>
    <row r="24" spans="1:4" s="11" customFormat="1" ht="12.75">
      <c r="A24" s="2">
        <v>5</v>
      </c>
      <c r="B24" s="1" t="s">
        <v>528</v>
      </c>
      <c r="C24" s="2">
        <v>2011</v>
      </c>
      <c r="D24" s="49">
        <v>437</v>
      </c>
    </row>
    <row r="25" spans="1:4" s="11" customFormat="1" ht="12.75">
      <c r="A25" s="2">
        <v>6</v>
      </c>
      <c r="B25" s="1" t="s">
        <v>529</v>
      </c>
      <c r="C25" s="2">
        <v>2011</v>
      </c>
      <c r="D25" s="49">
        <v>396.6</v>
      </c>
    </row>
    <row r="26" spans="1:4" s="11" customFormat="1" ht="12.75">
      <c r="A26" s="2">
        <v>7</v>
      </c>
      <c r="B26" s="1" t="s">
        <v>530</v>
      </c>
      <c r="C26" s="2">
        <v>2012</v>
      </c>
      <c r="D26" s="49">
        <v>3459</v>
      </c>
    </row>
    <row r="27" spans="1:4" s="11" customFormat="1" ht="12.75">
      <c r="A27" s="2">
        <v>8</v>
      </c>
      <c r="B27" s="1" t="s">
        <v>531</v>
      </c>
      <c r="C27" s="2">
        <v>2012</v>
      </c>
      <c r="D27" s="49">
        <v>2299</v>
      </c>
    </row>
    <row r="28" spans="1:4" s="11" customFormat="1" ht="12.75">
      <c r="A28" s="2">
        <v>9</v>
      </c>
      <c r="B28" s="1" t="s">
        <v>532</v>
      </c>
      <c r="C28" s="2">
        <v>2013</v>
      </c>
      <c r="D28" s="49">
        <v>252</v>
      </c>
    </row>
    <row r="29" spans="1:4" s="9" customFormat="1" ht="12.75">
      <c r="A29" s="2">
        <v>10</v>
      </c>
      <c r="B29" s="1" t="s">
        <v>533</v>
      </c>
      <c r="C29" s="2">
        <v>2013</v>
      </c>
      <c r="D29" s="49">
        <v>327</v>
      </c>
    </row>
    <row r="30" spans="1:4" s="11" customFormat="1" ht="12.75">
      <c r="A30" s="2">
        <v>11</v>
      </c>
      <c r="B30" s="1" t="s">
        <v>534</v>
      </c>
      <c r="C30" s="2">
        <v>2013</v>
      </c>
      <c r="D30" s="49">
        <v>2349</v>
      </c>
    </row>
    <row r="31" spans="1:4" s="11" customFormat="1" ht="12.75">
      <c r="A31" s="2">
        <v>12</v>
      </c>
      <c r="B31" s="1" t="s">
        <v>535</v>
      </c>
      <c r="C31" s="2">
        <v>2013</v>
      </c>
      <c r="D31" s="49">
        <v>249</v>
      </c>
    </row>
    <row r="32" spans="1:4" s="11" customFormat="1" ht="12.75">
      <c r="A32" s="2">
        <v>13</v>
      </c>
      <c r="B32" s="1" t="s">
        <v>536</v>
      </c>
      <c r="C32" s="2">
        <v>2013</v>
      </c>
      <c r="D32" s="49">
        <v>1079</v>
      </c>
    </row>
    <row r="33" spans="1:4" s="11" customFormat="1" ht="12.75">
      <c r="A33" s="2">
        <v>14</v>
      </c>
      <c r="B33" s="1" t="s">
        <v>537</v>
      </c>
      <c r="C33" s="2">
        <v>2013</v>
      </c>
      <c r="D33" s="49">
        <v>179</v>
      </c>
    </row>
    <row r="34" spans="1:4" s="11" customFormat="1" ht="25.5">
      <c r="A34" s="2">
        <v>15</v>
      </c>
      <c r="B34" s="1" t="s">
        <v>538</v>
      </c>
      <c r="C34" s="2">
        <v>2014</v>
      </c>
      <c r="D34" s="49">
        <v>3189.39</v>
      </c>
    </row>
    <row r="35" spans="1:4" s="11" customFormat="1" ht="25.5">
      <c r="A35" s="2">
        <v>16</v>
      </c>
      <c r="B35" s="1" t="s">
        <v>539</v>
      </c>
      <c r="C35" s="2">
        <v>2014</v>
      </c>
      <c r="D35" s="49">
        <v>3189.39</v>
      </c>
    </row>
    <row r="36" spans="1:4" s="11" customFormat="1" ht="12.75">
      <c r="A36" s="2">
        <v>17</v>
      </c>
      <c r="B36" s="16" t="s">
        <v>540</v>
      </c>
      <c r="C36" s="2">
        <v>2015</v>
      </c>
      <c r="D36" s="49">
        <v>299</v>
      </c>
    </row>
    <row r="37" spans="1:4" s="11" customFormat="1" ht="13.5" customHeight="1">
      <c r="A37" s="202" t="s">
        <v>6</v>
      </c>
      <c r="B37" s="203"/>
      <c r="C37" s="204"/>
      <c r="D37" s="64">
        <f>SUM(D20:D36)</f>
        <v>27759.379999999997</v>
      </c>
    </row>
    <row r="38" spans="1:4" s="11" customFormat="1" ht="13.5" customHeight="1">
      <c r="A38" s="207" t="s">
        <v>59</v>
      </c>
      <c r="B38" s="207"/>
      <c r="C38" s="207"/>
      <c r="D38" s="207"/>
    </row>
    <row r="39" spans="1:4" s="11" customFormat="1" ht="15" customHeight="1">
      <c r="A39" s="22">
        <v>1</v>
      </c>
      <c r="B39" s="1" t="s">
        <v>512</v>
      </c>
      <c r="C39" s="2">
        <v>2015</v>
      </c>
      <c r="D39" s="49">
        <v>1943.09</v>
      </c>
    </row>
    <row r="40" spans="1:4" s="9" customFormat="1" ht="15" customHeight="1">
      <c r="A40" s="160">
        <v>2</v>
      </c>
      <c r="B40" s="1" t="s">
        <v>513</v>
      </c>
      <c r="C40" s="2">
        <v>2011</v>
      </c>
      <c r="D40" s="49">
        <v>771.08</v>
      </c>
    </row>
    <row r="41" spans="1:4" s="9" customFormat="1" ht="15" customHeight="1">
      <c r="A41" s="160">
        <v>3</v>
      </c>
      <c r="B41" s="1" t="s">
        <v>514</v>
      </c>
      <c r="C41" s="2">
        <v>2012</v>
      </c>
      <c r="D41" s="49">
        <v>348.75</v>
      </c>
    </row>
    <row r="42" spans="1:4" s="9" customFormat="1" ht="15" customHeight="1">
      <c r="A42" s="160">
        <v>4</v>
      </c>
      <c r="B42" s="1" t="s">
        <v>515</v>
      </c>
      <c r="C42" s="2">
        <v>2013</v>
      </c>
      <c r="D42" s="49">
        <v>730.89</v>
      </c>
    </row>
    <row r="43" spans="1:4" s="11" customFormat="1" ht="13.5" customHeight="1">
      <c r="A43" s="202" t="s">
        <v>6</v>
      </c>
      <c r="B43" s="203"/>
      <c r="C43" s="204"/>
      <c r="D43" s="64">
        <f>SUM(D39:D42)</f>
        <v>3793.81</v>
      </c>
    </row>
    <row r="44" spans="1:4" s="11" customFormat="1" ht="13.5" customHeight="1">
      <c r="A44" s="207" t="s">
        <v>60</v>
      </c>
      <c r="B44" s="207"/>
      <c r="C44" s="207"/>
      <c r="D44" s="207"/>
    </row>
    <row r="45" spans="1:4" s="11" customFormat="1" ht="13.5" customHeight="1">
      <c r="A45" s="2">
        <v>1</v>
      </c>
      <c r="B45" s="59" t="s">
        <v>631</v>
      </c>
      <c r="C45" s="43">
        <v>2012</v>
      </c>
      <c r="D45" s="63">
        <v>599</v>
      </c>
    </row>
    <row r="46" spans="1:4" s="11" customFormat="1" ht="13.5" customHeight="1">
      <c r="A46" s="2">
        <v>2</v>
      </c>
      <c r="B46" s="59" t="s">
        <v>631</v>
      </c>
      <c r="C46" s="2">
        <v>2011</v>
      </c>
      <c r="D46" s="49">
        <v>670.01</v>
      </c>
    </row>
    <row r="47" spans="1:4" s="9" customFormat="1" ht="12.75" customHeight="1">
      <c r="A47" s="202" t="s">
        <v>6</v>
      </c>
      <c r="B47" s="203"/>
      <c r="C47" s="204"/>
      <c r="D47" s="64">
        <f>SUM(D45:D46)</f>
        <v>1269.01</v>
      </c>
    </row>
    <row r="48" spans="1:4" s="9" customFormat="1" ht="12.75" customHeight="1">
      <c r="A48" s="207" t="s">
        <v>61</v>
      </c>
      <c r="B48" s="207"/>
      <c r="C48" s="207"/>
      <c r="D48" s="207"/>
    </row>
    <row r="49" spans="1:4" s="9" customFormat="1" ht="12.75">
      <c r="A49" s="2">
        <v>1</v>
      </c>
      <c r="B49" s="1" t="s">
        <v>541</v>
      </c>
      <c r="C49" s="2">
        <v>2014</v>
      </c>
      <c r="D49" s="82">
        <v>1737</v>
      </c>
    </row>
    <row r="50" spans="1:4" s="9" customFormat="1" ht="12.75">
      <c r="A50" s="2">
        <v>2</v>
      </c>
      <c r="B50" s="1" t="s">
        <v>542</v>
      </c>
      <c r="C50" s="2">
        <v>2014</v>
      </c>
      <c r="D50" s="82">
        <v>465</v>
      </c>
    </row>
    <row r="51" spans="1:4" s="9" customFormat="1" ht="12.75">
      <c r="A51" s="2">
        <v>3</v>
      </c>
      <c r="B51" s="1" t="s">
        <v>543</v>
      </c>
      <c r="C51" s="2">
        <v>2014</v>
      </c>
      <c r="D51" s="82">
        <v>2976.6</v>
      </c>
    </row>
    <row r="52" spans="1:4" s="9" customFormat="1" ht="12.75">
      <c r="A52" s="2">
        <v>4</v>
      </c>
      <c r="B52" s="1" t="s">
        <v>544</v>
      </c>
      <c r="C52" s="2">
        <v>2014</v>
      </c>
      <c r="D52" s="82">
        <v>319.8</v>
      </c>
    </row>
    <row r="53" spans="1:4" s="9" customFormat="1" ht="12.75">
      <c r="A53" s="2">
        <v>5</v>
      </c>
      <c r="B53" s="1" t="s">
        <v>545</v>
      </c>
      <c r="C53" s="2">
        <v>2014</v>
      </c>
      <c r="D53" s="82">
        <v>1217.7</v>
      </c>
    </row>
    <row r="54" spans="1:4" s="9" customFormat="1" ht="12.75">
      <c r="A54" s="2">
        <v>6</v>
      </c>
      <c r="B54" s="1" t="s">
        <v>546</v>
      </c>
      <c r="C54" s="2">
        <v>2014</v>
      </c>
      <c r="D54" s="82">
        <v>1329</v>
      </c>
    </row>
    <row r="55" spans="1:4" s="9" customFormat="1" ht="12.75">
      <c r="A55" s="2">
        <v>7</v>
      </c>
      <c r="B55" s="1" t="s">
        <v>547</v>
      </c>
      <c r="C55" s="2">
        <v>2014</v>
      </c>
      <c r="D55" s="82">
        <v>350</v>
      </c>
    </row>
    <row r="56" spans="1:4" s="9" customFormat="1" ht="12.75">
      <c r="A56" s="2">
        <v>8</v>
      </c>
      <c r="B56" s="1" t="s">
        <v>548</v>
      </c>
      <c r="C56" s="2">
        <v>2014</v>
      </c>
      <c r="D56" s="82">
        <v>1060</v>
      </c>
    </row>
    <row r="57" spans="1:4" s="9" customFormat="1" ht="12.75">
      <c r="A57" s="2">
        <v>9</v>
      </c>
      <c r="B57" s="1" t="s">
        <v>549</v>
      </c>
      <c r="C57" s="2">
        <v>2014</v>
      </c>
      <c r="D57" s="82">
        <v>425</v>
      </c>
    </row>
    <row r="58" spans="1:4" s="9" customFormat="1" ht="12.75">
      <c r="A58" s="2">
        <v>10</v>
      </c>
      <c r="B58" s="1" t="s">
        <v>550</v>
      </c>
      <c r="C58" s="2">
        <v>2012</v>
      </c>
      <c r="D58" s="82">
        <v>2975</v>
      </c>
    </row>
    <row r="59" spans="1:4" s="9" customFormat="1" ht="12.75">
      <c r="A59" s="2">
        <v>11</v>
      </c>
      <c r="B59" s="1" t="s">
        <v>551</v>
      </c>
      <c r="C59" s="2">
        <v>2012</v>
      </c>
      <c r="D59" s="82">
        <v>2600</v>
      </c>
    </row>
    <row r="60" spans="1:4" s="9" customFormat="1" ht="12.75">
      <c r="A60" s="2">
        <v>12</v>
      </c>
      <c r="B60" s="1" t="s">
        <v>551</v>
      </c>
      <c r="C60" s="2">
        <v>2012</v>
      </c>
      <c r="D60" s="82">
        <v>2000</v>
      </c>
    </row>
    <row r="61" spans="1:4" s="9" customFormat="1" ht="12.75">
      <c r="A61" s="2">
        <v>13</v>
      </c>
      <c r="B61" s="1" t="s">
        <v>552</v>
      </c>
      <c r="C61" s="2">
        <v>2014</v>
      </c>
      <c r="D61" s="82">
        <v>2699.85</v>
      </c>
    </row>
    <row r="62" spans="1:4" ht="12.75">
      <c r="A62" s="202" t="s">
        <v>6</v>
      </c>
      <c r="B62" s="203"/>
      <c r="C62" s="204"/>
      <c r="D62" s="58">
        <f>SUM(D49:D61)</f>
        <v>20154.949999999997</v>
      </c>
    </row>
    <row r="63" spans="1:4" ht="12.75">
      <c r="A63" s="207" t="s">
        <v>62</v>
      </c>
      <c r="B63" s="207"/>
      <c r="C63" s="207"/>
      <c r="D63" s="207"/>
    </row>
    <row r="64" spans="1:4" ht="12.75">
      <c r="A64" s="2">
        <v>1</v>
      </c>
      <c r="B64" s="59" t="s">
        <v>681</v>
      </c>
      <c r="C64" s="43">
        <v>2013</v>
      </c>
      <c r="D64" s="63">
        <v>2572</v>
      </c>
    </row>
    <row r="65" spans="1:4" ht="12.75">
      <c r="A65" s="2">
        <v>2</v>
      </c>
      <c r="B65" s="1" t="s">
        <v>682</v>
      </c>
      <c r="C65" s="2">
        <v>2013</v>
      </c>
      <c r="D65" s="49">
        <v>346</v>
      </c>
    </row>
    <row r="66" spans="1:4" ht="12.75">
      <c r="A66" s="2">
        <v>3</v>
      </c>
      <c r="B66" s="1" t="s">
        <v>683</v>
      </c>
      <c r="C66" s="2">
        <v>2013</v>
      </c>
      <c r="D66" s="49">
        <v>1790</v>
      </c>
    </row>
    <row r="67" spans="1:4" ht="12.75">
      <c r="A67" s="2">
        <v>4</v>
      </c>
      <c r="B67" s="1" t="s">
        <v>684</v>
      </c>
      <c r="C67" s="2">
        <v>2013</v>
      </c>
      <c r="D67" s="49">
        <v>1350</v>
      </c>
    </row>
    <row r="68" spans="1:4" ht="12.75">
      <c r="A68" s="2">
        <v>5</v>
      </c>
      <c r="B68" s="1" t="s">
        <v>685</v>
      </c>
      <c r="C68" s="2">
        <v>2014</v>
      </c>
      <c r="D68" s="49">
        <v>2049.18</v>
      </c>
    </row>
    <row r="69" spans="1:4" ht="12.75">
      <c r="A69" s="2">
        <v>6</v>
      </c>
      <c r="B69" s="1" t="s">
        <v>686</v>
      </c>
      <c r="C69" s="2">
        <v>2014</v>
      </c>
      <c r="D69" s="49">
        <v>2645</v>
      </c>
    </row>
    <row r="70" spans="1:4" ht="12.75">
      <c r="A70" s="2">
        <v>7</v>
      </c>
      <c r="B70" s="1" t="s">
        <v>687</v>
      </c>
      <c r="C70" s="2">
        <v>2014</v>
      </c>
      <c r="D70" s="49">
        <v>959.4</v>
      </c>
    </row>
    <row r="71" spans="1:4" ht="12.75">
      <c r="A71" s="2">
        <v>8</v>
      </c>
      <c r="B71" s="1" t="s">
        <v>688</v>
      </c>
      <c r="C71" s="2">
        <v>2014</v>
      </c>
      <c r="D71" s="49">
        <v>2498</v>
      </c>
    </row>
    <row r="72" spans="1:4" ht="12.75">
      <c r="A72" s="2">
        <v>9</v>
      </c>
      <c r="B72" s="1" t="s">
        <v>689</v>
      </c>
      <c r="C72" s="2">
        <v>2014</v>
      </c>
      <c r="D72" s="49">
        <v>679</v>
      </c>
    </row>
    <row r="73" spans="1:4" s="12" customFormat="1" ht="12.75">
      <c r="A73" s="202" t="s">
        <v>6</v>
      </c>
      <c r="B73" s="203"/>
      <c r="C73" s="204"/>
      <c r="D73" s="64">
        <f>SUM(D64:D72)</f>
        <v>14888.58</v>
      </c>
    </row>
    <row r="74" spans="1:4" s="5" customFormat="1" ht="12.75">
      <c r="A74" s="207" t="s">
        <v>302</v>
      </c>
      <c r="B74" s="207"/>
      <c r="C74" s="207"/>
      <c r="D74" s="207"/>
    </row>
    <row r="75" spans="1:4" ht="12.75">
      <c r="A75" s="2">
        <v>1</v>
      </c>
      <c r="B75" s="155" t="s">
        <v>649</v>
      </c>
      <c r="C75" s="131">
        <v>2011</v>
      </c>
      <c r="D75" s="63">
        <v>1600</v>
      </c>
    </row>
    <row r="76" spans="1:4" ht="12.75">
      <c r="A76" s="2">
        <v>2</v>
      </c>
      <c r="B76" s="156" t="s">
        <v>652</v>
      </c>
      <c r="C76" s="130">
        <v>2014</v>
      </c>
      <c r="D76" s="49">
        <v>3259.5</v>
      </c>
    </row>
    <row r="77" spans="1:6" s="5" customFormat="1" ht="12.75" customHeight="1">
      <c r="A77" s="202" t="s">
        <v>6</v>
      </c>
      <c r="B77" s="203"/>
      <c r="C77" s="204"/>
      <c r="D77" s="167">
        <f>SUM(D75:D76)</f>
        <v>4859.5</v>
      </c>
      <c r="F77" s="10"/>
    </row>
    <row r="78" spans="1:6" s="5" customFormat="1" ht="12.75" customHeight="1">
      <c r="A78" s="207" t="s">
        <v>303</v>
      </c>
      <c r="B78" s="207"/>
      <c r="C78" s="207"/>
      <c r="D78" s="207"/>
      <c r="F78" s="10"/>
    </row>
    <row r="79" spans="1:6" s="5" customFormat="1" ht="12.75" customHeight="1">
      <c r="A79" s="2">
        <v>1</v>
      </c>
      <c r="B79" s="59" t="s">
        <v>645</v>
      </c>
      <c r="C79" s="43">
        <v>2014</v>
      </c>
      <c r="D79" s="63">
        <v>1084</v>
      </c>
      <c r="F79" s="10"/>
    </row>
    <row r="80" spans="1:6" s="5" customFormat="1" ht="12.75" customHeight="1">
      <c r="A80" s="2">
        <v>2</v>
      </c>
      <c r="B80" s="1" t="s">
        <v>646</v>
      </c>
      <c r="C80" s="2">
        <v>2014</v>
      </c>
      <c r="D80" s="49">
        <v>3000</v>
      </c>
      <c r="F80" s="10"/>
    </row>
    <row r="81" spans="1:6" s="5" customFormat="1" ht="12.75" customHeight="1">
      <c r="A81" s="202" t="s">
        <v>6</v>
      </c>
      <c r="B81" s="203"/>
      <c r="C81" s="204"/>
      <c r="D81" s="167">
        <f>SUM(D79:D80)</f>
        <v>4084</v>
      </c>
      <c r="F81" s="10"/>
    </row>
    <row r="82" spans="1:4" s="9" customFormat="1" ht="12.75">
      <c r="A82" s="207" t="s">
        <v>46</v>
      </c>
      <c r="B82" s="207"/>
      <c r="C82" s="207"/>
      <c r="D82" s="207"/>
    </row>
    <row r="83" spans="1:4" s="9" customFormat="1" ht="12.75">
      <c r="A83" s="2">
        <v>1</v>
      </c>
      <c r="B83" s="1" t="s">
        <v>593</v>
      </c>
      <c r="C83" s="2">
        <v>2012</v>
      </c>
      <c r="D83" s="49">
        <v>1299</v>
      </c>
    </row>
    <row r="84" spans="1:4" s="9" customFormat="1" ht="12.75">
      <c r="A84" s="2">
        <v>2</v>
      </c>
      <c r="B84" s="1" t="s">
        <v>593</v>
      </c>
      <c r="C84" s="2">
        <v>2013</v>
      </c>
      <c r="D84" s="49">
        <v>2199</v>
      </c>
    </row>
    <row r="85" spans="1:4" s="9" customFormat="1" ht="12.75">
      <c r="A85" s="2">
        <v>3</v>
      </c>
      <c r="B85" s="1" t="s">
        <v>594</v>
      </c>
      <c r="C85" s="2">
        <v>2013</v>
      </c>
      <c r="D85" s="49">
        <v>3400</v>
      </c>
    </row>
    <row r="86" spans="1:4" s="9" customFormat="1" ht="12.75">
      <c r="A86" s="2">
        <v>4</v>
      </c>
      <c r="B86" s="1" t="s">
        <v>595</v>
      </c>
      <c r="C86" s="2">
        <v>2014</v>
      </c>
      <c r="D86" s="49">
        <v>1950</v>
      </c>
    </row>
    <row r="87" spans="1:4" s="9" customFormat="1" ht="12.75">
      <c r="A87" s="2">
        <v>5</v>
      </c>
      <c r="B87" s="1" t="s">
        <v>596</v>
      </c>
      <c r="C87" s="2">
        <v>2014</v>
      </c>
      <c r="D87" s="49">
        <v>2999</v>
      </c>
    </row>
    <row r="88" spans="1:4" s="9" customFormat="1" ht="12.75">
      <c r="A88" s="2">
        <v>6</v>
      </c>
      <c r="B88" s="1" t="s">
        <v>597</v>
      </c>
      <c r="C88" s="2">
        <v>2015</v>
      </c>
      <c r="D88" s="49">
        <v>3200</v>
      </c>
    </row>
    <row r="89" spans="1:4" s="9" customFormat="1" ht="12.75">
      <c r="A89" s="2">
        <v>7</v>
      </c>
      <c r="B89" s="1" t="s">
        <v>599</v>
      </c>
      <c r="C89" s="2">
        <v>2015</v>
      </c>
      <c r="D89" s="49">
        <v>550</v>
      </c>
    </row>
    <row r="90" spans="1:4" s="9" customFormat="1" ht="12.75">
      <c r="A90" s="2">
        <v>8</v>
      </c>
      <c r="B90" s="1" t="s">
        <v>600</v>
      </c>
      <c r="C90" s="2">
        <v>2015</v>
      </c>
      <c r="D90" s="49">
        <v>1729.6</v>
      </c>
    </row>
    <row r="91" spans="1:4" s="9" customFormat="1" ht="12.75">
      <c r="A91" s="2">
        <v>9</v>
      </c>
      <c r="B91" s="1" t="s">
        <v>601</v>
      </c>
      <c r="C91" s="2">
        <v>2014</v>
      </c>
      <c r="D91" s="49">
        <v>1249.68</v>
      </c>
    </row>
    <row r="92" spans="1:4" s="9" customFormat="1" ht="12.75">
      <c r="A92" s="2">
        <v>10</v>
      </c>
      <c r="B92" s="1" t="s">
        <v>604</v>
      </c>
      <c r="C92" s="2">
        <v>2014</v>
      </c>
      <c r="D92" s="49">
        <v>916.35</v>
      </c>
    </row>
    <row r="93" spans="1:4" s="9" customFormat="1" ht="12.75">
      <c r="A93" s="2">
        <v>11</v>
      </c>
      <c r="B93" s="1" t="s">
        <v>601</v>
      </c>
      <c r="C93" s="2">
        <v>2014</v>
      </c>
      <c r="D93" s="49">
        <v>1249.68</v>
      </c>
    </row>
    <row r="94" spans="1:4" s="9" customFormat="1" ht="12.75">
      <c r="A94" s="2">
        <v>12</v>
      </c>
      <c r="B94" s="1" t="s">
        <v>605</v>
      </c>
      <c r="C94" s="2">
        <v>2014</v>
      </c>
      <c r="D94" s="49">
        <v>2158.99</v>
      </c>
    </row>
    <row r="95" spans="1:4" s="9" customFormat="1" ht="12.75">
      <c r="A95" s="2">
        <v>13</v>
      </c>
      <c r="B95" s="1" t="s">
        <v>607</v>
      </c>
      <c r="C95" s="2">
        <v>2014</v>
      </c>
      <c r="D95" s="49">
        <v>1219.99</v>
      </c>
    </row>
    <row r="96" spans="1:4" s="9" customFormat="1" ht="12.75">
      <c r="A96" s="2">
        <v>14</v>
      </c>
      <c r="B96" s="1" t="s">
        <v>609</v>
      </c>
      <c r="C96" s="2">
        <v>2015</v>
      </c>
      <c r="D96" s="49">
        <v>550</v>
      </c>
    </row>
    <row r="97" spans="1:4" s="9" customFormat="1" ht="12.75">
      <c r="A97" s="2">
        <v>15</v>
      </c>
      <c r="B97" s="1" t="s">
        <v>610</v>
      </c>
      <c r="C97" s="2">
        <v>2015</v>
      </c>
      <c r="D97" s="49">
        <v>900</v>
      </c>
    </row>
    <row r="98" spans="1:4" s="9" customFormat="1" ht="12.75">
      <c r="A98" s="2">
        <v>16</v>
      </c>
      <c r="B98" s="1" t="s">
        <v>611</v>
      </c>
      <c r="C98" s="2">
        <v>2015</v>
      </c>
      <c r="D98" s="49">
        <v>1603.2</v>
      </c>
    </row>
    <row r="99" spans="1:4" s="9" customFormat="1" ht="12.75">
      <c r="A99" s="2">
        <v>17</v>
      </c>
      <c r="B99" s="1" t="s">
        <v>612</v>
      </c>
      <c r="C99" s="2">
        <v>2015</v>
      </c>
      <c r="D99" s="49">
        <v>1032</v>
      </c>
    </row>
    <row r="100" spans="1:4" s="9" customFormat="1" ht="12.75">
      <c r="A100" s="2">
        <v>18</v>
      </c>
      <c r="B100" s="1" t="s">
        <v>613</v>
      </c>
      <c r="C100" s="2">
        <v>2015</v>
      </c>
      <c r="D100" s="49">
        <v>1603.2</v>
      </c>
    </row>
    <row r="101" spans="1:4" s="9" customFormat="1" ht="12.75">
      <c r="A101" s="2">
        <v>19</v>
      </c>
      <c r="B101" s="1" t="s">
        <v>615</v>
      </c>
      <c r="C101" s="2">
        <v>2015</v>
      </c>
      <c r="D101" s="49">
        <v>8800</v>
      </c>
    </row>
    <row r="102" spans="1:4" s="9" customFormat="1" ht="14.25" customHeight="1">
      <c r="A102" s="202" t="s">
        <v>6</v>
      </c>
      <c r="B102" s="203"/>
      <c r="C102" s="204"/>
      <c r="D102" s="73">
        <f>SUM(D83:D101)</f>
        <v>38609.69</v>
      </c>
    </row>
    <row r="103" spans="1:4" s="9" customFormat="1" ht="12.75">
      <c r="A103" s="207" t="s">
        <v>304</v>
      </c>
      <c r="B103" s="207"/>
      <c r="C103" s="207"/>
      <c r="D103" s="207"/>
    </row>
    <row r="104" spans="1:4" s="9" customFormat="1" ht="12.75">
      <c r="A104" s="2">
        <v>1</v>
      </c>
      <c r="B104" s="80" t="s">
        <v>671</v>
      </c>
      <c r="C104" s="162">
        <v>2013</v>
      </c>
      <c r="D104" s="168">
        <v>476</v>
      </c>
    </row>
    <row r="105" spans="1:4" s="9" customFormat="1" ht="12.75">
      <c r="A105" s="2">
        <v>2</v>
      </c>
      <c r="B105" s="154" t="s">
        <v>665</v>
      </c>
      <c r="C105" s="162">
        <v>2014</v>
      </c>
      <c r="D105" s="168">
        <v>2266</v>
      </c>
    </row>
    <row r="106" spans="1:4" s="9" customFormat="1" ht="12.75">
      <c r="A106" s="2">
        <v>3</v>
      </c>
      <c r="B106" s="80" t="s">
        <v>666</v>
      </c>
      <c r="C106" s="162">
        <v>2014</v>
      </c>
      <c r="D106" s="168">
        <v>622</v>
      </c>
    </row>
    <row r="107" spans="1:4" s="9" customFormat="1" ht="12.75">
      <c r="A107" s="2">
        <v>4</v>
      </c>
      <c r="B107" s="80" t="s">
        <v>668</v>
      </c>
      <c r="C107" s="162">
        <v>2012</v>
      </c>
      <c r="D107" s="168">
        <v>1017.21</v>
      </c>
    </row>
    <row r="108" spans="1:4" s="9" customFormat="1" ht="12.75">
      <c r="A108" s="2">
        <v>5</v>
      </c>
      <c r="B108" s="80" t="s">
        <v>669</v>
      </c>
      <c r="C108" s="162">
        <v>2013</v>
      </c>
      <c r="D108" s="168">
        <v>2284</v>
      </c>
    </row>
    <row r="109" spans="1:4" s="9" customFormat="1" ht="12.75">
      <c r="A109" s="2">
        <v>6</v>
      </c>
      <c r="B109" s="80" t="s">
        <v>670</v>
      </c>
      <c r="C109" s="162">
        <v>2013</v>
      </c>
      <c r="D109" s="168">
        <v>2500</v>
      </c>
    </row>
    <row r="110" spans="1:4" s="9" customFormat="1" ht="12.75">
      <c r="A110" s="202" t="s">
        <v>6</v>
      </c>
      <c r="B110" s="203"/>
      <c r="C110" s="204"/>
      <c r="D110" s="71">
        <f>SUM(D104:D109)</f>
        <v>9165.21</v>
      </c>
    </row>
    <row r="111" spans="1:4" s="9" customFormat="1" ht="12.75">
      <c r="A111" s="207" t="s">
        <v>305</v>
      </c>
      <c r="B111" s="207"/>
      <c r="C111" s="207"/>
      <c r="D111" s="207"/>
    </row>
    <row r="112" spans="1:4" s="9" customFormat="1" ht="12.75">
      <c r="A112" s="2">
        <v>1</v>
      </c>
      <c r="B112" s="150" t="s">
        <v>559</v>
      </c>
      <c r="C112" s="163">
        <v>2011</v>
      </c>
      <c r="D112" s="170">
        <v>1998</v>
      </c>
    </row>
    <row r="113" spans="1:4" s="9" customFormat="1" ht="12.75">
      <c r="A113" s="2">
        <v>2</v>
      </c>
      <c r="B113" s="150" t="s">
        <v>560</v>
      </c>
      <c r="C113" s="163">
        <v>2012</v>
      </c>
      <c r="D113" s="170">
        <v>2545</v>
      </c>
    </row>
    <row r="114" spans="1:4" s="9" customFormat="1" ht="12.75">
      <c r="A114" s="2">
        <v>3</v>
      </c>
      <c r="B114" s="150" t="s">
        <v>561</v>
      </c>
      <c r="C114" s="163">
        <v>2013</v>
      </c>
      <c r="D114" s="170">
        <v>3750</v>
      </c>
    </row>
    <row r="115" spans="1:4" s="9" customFormat="1" ht="12.75">
      <c r="A115" s="2">
        <v>4</v>
      </c>
      <c r="B115" s="150" t="s">
        <v>562</v>
      </c>
      <c r="C115" s="163">
        <v>2013</v>
      </c>
      <c r="D115" s="170">
        <v>459</v>
      </c>
    </row>
    <row r="116" spans="1:4" s="9" customFormat="1" ht="12.75">
      <c r="A116" s="2">
        <v>5</v>
      </c>
      <c r="B116" s="150" t="s">
        <v>583</v>
      </c>
      <c r="C116" s="163">
        <v>2013</v>
      </c>
      <c r="D116" s="170">
        <v>410</v>
      </c>
    </row>
    <row r="117" spans="1:4" s="9" customFormat="1" ht="12.75">
      <c r="A117" s="2">
        <v>6</v>
      </c>
      <c r="B117" s="150" t="s">
        <v>563</v>
      </c>
      <c r="C117" s="163">
        <v>2013</v>
      </c>
      <c r="D117" s="170">
        <v>1306</v>
      </c>
    </row>
    <row r="118" spans="1:4" s="9" customFormat="1" ht="12.75">
      <c r="A118" s="2">
        <v>7</v>
      </c>
      <c r="B118" s="150" t="s">
        <v>564</v>
      </c>
      <c r="C118" s="163">
        <v>2013</v>
      </c>
      <c r="D118" s="170">
        <v>1399</v>
      </c>
    </row>
    <row r="119" spans="1:4" s="9" customFormat="1" ht="12.75">
      <c r="A119" s="2">
        <v>8</v>
      </c>
      <c r="B119" s="150" t="s">
        <v>565</v>
      </c>
      <c r="C119" s="163">
        <v>2013</v>
      </c>
      <c r="D119" s="170">
        <v>343</v>
      </c>
    </row>
    <row r="120" spans="1:4" s="9" customFormat="1" ht="12.75">
      <c r="A120" s="2">
        <v>9</v>
      </c>
      <c r="B120" s="150" t="s">
        <v>566</v>
      </c>
      <c r="C120" s="163">
        <v>2013</v>
      </c>
      <c r="D120" s="170">
        <v>1889.75</v>
      </c>
    </row>
    <row r="121" spans="1:4" s="9" customFormat="1" ht="12.75">
      <c r="A121" s="2">
        <v>10</v>
      </c>
      <c r="B121" s="150" t="s">
        <v>567</v>
      </c>
      <c r="C121" s="163">
        <v>2013</v>
      </c>
      <c r="D121" s="170">
        <v>289</v>
      </c>
    </row>
    <row r="122" spans="1:4" s="9" customFormat="1" ht="12.75">
      <c r="A122" s="2">
        <v>11</v>
      </c>
      <c r="B122" s="150" t="s">
        <v>570</v>
      </c>
      <c r="C122" s="163">
        <v>2014</v>
      </c>
      <c r="D122" s="170">
        <v>136.53</v>
      </c>
    </row>
    <row r="123" spans="1:4" s="9" customFormat="1" ht="12.75">
      <c r="A123" s="2">
        <v>12</v>
      </c>
      <c r="B123" s="150" t="s">
        <v>571</v>
      </c>
      <c r="C123" s="163">
        <v>2014</v>
      </c>
      <c r="D123" s="170">
        <v>476.01</v>
      </c>
    </row>
    <row r="124" spans="1:4" s="9" customFormat="1" ht="12.75">
      <c r="A124" s="2">
        <v>13</v>
      </c>
      <c r="B124" s="150" t="s">
        <v>572</v>
      </c>
      <c r="C124" s="163">
        <v>2014</v>
      </c>
      <c r="D124" s="170">
        <v>2116</v>
      </c>
    </row>
    <row r="125" spans="1:4" s="9" customFormat="1" ht="12.75">
      <c r="A125" s="2">
        <v>14</v>
      </c>
      <c r="B125" s="150" t="s">
        <v>573</v>
      </c>
      <c r="C125" s="163">
        <v>2014</v>
      </c>
      <c r="D125" s="170">
        <v>435</v>
      </c>
    </row>
    <row r="126" spans="1:4" s="9" customFormat="1" ht="12.75">
      <c r="A126" s="2">
        <v>15</v>
      </c>
      <c r="B126" s="151" t="s">
        <v>576</v>
      </c>
      <c r="C126" s="162">
        <v>2015</v>
      </c>
      <c r="D126" s="170">
        <v>500</v>
      </c>
    </row>
    <row r="127" spans="1:4" s="9" customFormat="1" ht="12.75">
      <c r="A127" s="2">
        <v>16</v>
      </c>
      <c r="B127" s="150" t="s">
        <v>577</v>
      </c>
      <c r="C127" s="162">
        <v>2015</v>
      </c>
      <c r="D127" s="170">
        <v>5000</v>
      </c>
    </row>
    <row r="128" spans="1:4" s="9" customFormat="1" ht="12.75">
      <c r="A128" s="2">
        <v>17</v>
      </c>
      <c r="B128" s="152" t="s">
        <v>573</v>
      </c>
      <c r="C128" s="164">
        <v>2015</v>
      </c>
      <c r="D128" s="171">
        <v>497</v>
      </c>
    </row>
    <row r="129" spans="1:4" s="9" customFormat="1" ht="12.75">
      <c r="A129" s="2">
        <v>18</v>
      </c>
      <c r="B129" s="152" t="s">
        <v>580</v>
      </c>
      <c r="C129" s="164">
        <v>2015</v>
      </c>
      <c r="D129" s="171">
        <v>9890</v>
      </c>
    </row>
    <row r="130" spans="1:4" s="9" customFormat="1" ht="12.75">
      <c r="A130" s="2">
        <v>19</v>
      </c>
      <c r="B130" s="152" t="s">
        <v>581</v>
      </c>
      <c r="C130" s="164">
        <v>2015</v>
      </c>
      <c r="D130" s="171">
        <v>1211</v>
      </c>
    </row>
    <row r="131" spans="1:4" s="9" customFormat="1" ht="12.75">
      <c r="A131" s="2">
        <v>20</v>
      </c>
      <c r="B131" s="153" t="s">
        <v>582</v>
      </c>
      <c r="C131" s="162">
        <v>2015</v>
      </c>
      <c r="D131" s="169">
        <v>2804.4</v>
      </c>
    </row>
    <row r="132" spans="1:4" s="9" customFormat="1" ht="12.75">
      <c r="A132" s="2">
        <v>21</v>
      </c>
      <c r="B132" s="153" t="s">
        <v>573</v>
      </c>
      <c r="C132" s="162">
        <v>2015</v>
      </c>
      <c r="D132" s="169">
        <v>1491</v>
      </c>
    </row>
    <row r="133" spans="1:4" s="9" customFormat="1" ht="12.75">
      <c r="A133" s="202" t="s">
        <v>6</v>
      </c>
      <c r="B133" s="203"/>
      <c r="C133" s="204"/>
      <c r="D133" s="64">
        <f>SUM(D112:D132)</f>
        <v>38945.69</v>
      </c>
    </row>
    <row r="134" spans="1:4" s="9" customFormat="1" ht="12.75">
      <c r="A134" s="40"/>
      <c r="B134" s="41"/>
      <c r="C134" s="27"/>
      <c r="D134" s="172"/>
    </row>
    <row r="135" spans="1:4" s="9" customFormat="1" ht="12.75">
      <c r="A135" s="226" t="s">
        <v>1</v>
      </c>
      <c r="B135" s="226"/>
      <c r="C135" s="226"/>
      <c r="D135" s="226"/>
    </row>
    <row r="136" spans="1:4" s="9" customFormat="1" ht="25.5">
      <c r="A136" s="3" t="s">
        <v>7</v>
      </c>
      <c r="B136" s="3" t="s">
        <v>8</v>
      </c>
      <c r="C136" s="3" t="s">
        <v>9</v>
      </c>
      <c r="D136" s="158" t="s">
        <v>10</v>
      </c>
    </row>
    <row r="137" spans="1:4" ht="12.75" customHeight="1">
      <c r="A137" s="219" t="s">
        <v>493</v>
      </c>
      <c r="B137" s="220"/>
      <c r="C137" s="220"/>
      <c r="D137" s="225"/>
    </row>
    <row r="138" spans="1:6" s="9" customFormat="1" ht="12.75">
      <c r="A138" s="2">
        <v>1</v>
      </c>
      <c r="B138" s="1" t="s">
        <v>759</v>
      </c>
      <c r="C138" s="2">
        <v>2011</v>
      </c>
      <c r="D138" s="49">
        <v>1640</v>
      </c>
      <c r="F138" s="57"/>
    </row>
    <row r="139" spans="1:4" s="9" customFormat="1" ht="12.75">
      <c r="A139" s="2">
        <v>2</v>
      </c>
      <c r="B139" s="1" t="s">
        <v>759</v>
      </c>
      <c r="C139" s="2">
        <v>2011</v>
      </c>
      <c r="D139" s="49">
        <v>1640</v>
      </c>
    </row>
    <row r="140" spans="1:4" s="9" customFormat="1" ht="12.75">
      <c r="A140" s="2">
        <v>3</v>
      </c>
      <c r="B140" s="1" t="s">
        <v>759</v>
      </c>
      <c r="C140" s="2">
        <v>2011</v>
      </c>
      <c r="D140" s="49">
        <v>1640</v>
      </c>
    </row>
    <row r="141" spans="1:4" s="9" customFormat="1" ht="12.75">
      <c r="A141" s="2">
        <v>4</v>
      </c>
      <c r="B141" s="1" t="s">
        <v>759</v>
      </c>
      <c r="C141" s="2">
        <v>2011</v>
      </c>
      <c r="D141" s="49">
        <v>1640</v>
      </c>
    </row>
    <row r="142" spans="1:4" s="9" customFormat="1" ht="12.75">
      <c r="A142" s="2">
        <v>5</v>
      </c>
      <c r="B142" s="1" t="s">
        <v>759</v>
      </c>
      <c r="C142" s="2">
        <v>2011</v>
      </c>
      <c r="D142" s="49">
        <v>1640</v>
      </c>
    </row>
    <row r="143" spans="1:4" s="9" customFormat="1" ht="12.75">
      <c r="A143" s="2">
        <v>6</v>
      </c>
      <c r="B143" s="1" t="s">
        <v>759</v>
      </c>
      <c r="C143" s="2">
        <v>2011</v>
      </c>
      <c r="D143" s="49">
        <v>1640</v>
      </c>
    </row>
    <row r="144" spans="1:4" s="9" customFormat="1" ht="12.75">
      <c r="A144" s="2">
        <v>7</v>
      </c>
      <c r="B144" s="1" t="s">
        <v>759</v>
      </c>
      <c r="C144" s="2">
        <v>2011</v>
      </c>
      <c r="D144" s="49">
        <v>1640</v>
      </c>
    </row>
    <row r="145" spans="1:4" s="9" customFormat="1" ht="12.75">
      <c r="A145" s="2">
        <v>8</v>
      </c>
      <c r="B145" s="1" t="s">
        <v>759</v>
      </c>
      <c r="C145" s="2">
        <v>2011</v>
      </c>
      <c r="D145" s="49">
        <v>1640</v>
      </c>
    </row>
    <row r="146" spans="1:4" s="9" customFormat="1" ht="12.75">
      <c r="A146" s="2">
        <v>9</v>
      </c>
      <c r="B146" s="1" t="s">
        <v>759</v>
      </c>
      <c r="C146" s="2">
        <v>2011</v>
      </c>
      <c r="D146" s="49">
        <v>1640</v>
      </c>
    </row>
    <row r="147" spans="1:4" s="9" customFormat="1" ht="12.75">
      <c r="A147" s="2">
        <v>10</v>
      </c>
      <c r="B147" s="1" t="s">
        <v>759</v>
      </c>
      <c r="C147" s="2">
        <v>2011</v>
      </c>
      <c r="D147" s="49">
        <v>1640</v>
      </c>
    </row>
    <row r="148" spans="1:4" s="9" customFormat="1" ht="12.75">
      <c r="A148" s="2">
        <v>11</v>
      </c>
      <c r="B148" s="1" t="s">
        <v>759</v>
      </c>
      <c r="C148" s="2">
        <v>2011</v>
      </c>
      <c r="D148" s="49">
        <v>1640</v>
      </c>
    </row>
    <row r="149" spans="1:4" s="9" customFormat="1" ht="12.75">
      <c r="A149" s="2">
        <v>12</v>
      </c>
      <c r="B149" s="1" t="s">
        <v>759</v>
      </c>
      <c r="C149" s="2">
        <v>2011</v>
      </c>
      <c r="D149" s="49">
        <v>1640</v>
      </c>
    </row>
    <row r="150" spans="1:4" s="9" customFormat="1" ht="12.75">
      <c r="A150" s="2">
        <v>13</v>
      </c>
      <c r="B150" s="1" t="s">
        <v>759</v>
      </c>
      <c r="C150" s="2">
        <v>2011</v>
      </c>
      <c r="D150" s="49">
        <v>1640</v>
      </c>
    </row>
    <row r="151" spans="1:4" s="9" customFormat="1" ht="12.75">
      <c r="A151" s="2">
        <v>14</v>
      </c>
      <c r="B151" s="1" t="s">
        <v>759</v>
      </c>
      <c r="C151" s="2">
        <v>2011</v>
      </c>
      <c r="D151" s="49">
        <v>1640</v>
      </c>
    </row>
    <row r="152" spans="1:4" s="9" customFormat="1" ht="12.75">
      <c r="A152" s="2">
        <v>15</v>
      </c>
      <c r="B152" s="1" t="s">
        <v>759</v>
      </c>
      <c r="C152" s="2">
        <v>2011</v>
      </c>
      <c r="D152" s="49">
        <v>1640</v>
      </c>
    </row>
    <row r="153" spans="1:4" s="9" customFormat="1" ht="12.75">
      <c r="A153" s="2">
        <v>16</v>
      </c>
      <c r="B153" s="1" t="s">
        <v>759</v>
      </c>
      <c r="C153" s="2">
        <v>2011</v>
      </c>
      <c r="D153" s="49">
        <v>1640</v>
      </c>
    </row>
    <row r="154" spans="1:4" s="9" customFormat="1" ht="12.75">
      <c r="A154" s="2">
        <v>17</v>
      </c>
      <c r="B154" s="1" t="s">
        <v>759</v>
      </c>
      <c r="C154" s="2">
        <v>2011</v>
      </c>
      <c r="D154" s="49">
        <v>1599</v>
      </c>
    </row>
    <row r="155" spans="1:4" s="9" customFormat="1" ht="12.75">
      <c r="A155" s="2">
        <v>18</v>
      </c>
      <c r="B155" s="1" t="s">
        <v>759</v>
      </c>
      <c r="C155" s="2">
        <v>2011</v>
      </c>
      <c r="D155" s="49">
        <v>1599</v>
      </c>
    </row>
    <row r="156" spans="1:4" s="9" customFormat="1" ht="12.75">
      <c r="A156" s="2">
        <v>19</v>
      </c>
      <c r="B156" s="1" t="s">
        <v>760</v>
      </c>
      <c r="C156" s="2">
        <v>2011</v>
      </c>
      <c r="D156" s="49">
        <v>3368.43</v>
      </c>
    </row>
    <row r="157" spans="1:4" s="9" customFormat="1" ht="12.75">
      <c r="A157" s="2">
        <v>20</v>
      </c>
      <c r="B157" s="1" t="s">
        <v>761</v>
      </c>
      <c r="C157" s="2">
        <v>2011</v>
      </c>
      <c r="D157" s="49">
        <v>3594.58</v>
      </c>
    </row>
    <row r="158" spans="1:4" s="9" customFormat="1" ht="12.75">
      <c r="A158" s="2">
        <v>21</v>
      </c>
      <c r="B158" s="1" t="s">
        <v>762</v>
      </c>
      <c r="C158" s="2">
        <v>2012</v>
      </c>
      <c r="D158" s="49">
        <v>5750</v>
      </c>
    </row>
    <row r="159" spans="1:4" s="9" customFormat="1" ht="12.75">
      <c r="A159" s="2">
        <v>22</v>
      </c>
      <c r="B159" s="1" t="s">
        <v>763</v>
      </c>
      <c r="C159" s="2">
        <v>2015</v>
      </c>
      <c r="D159" s="49">
        <v>3640.8</v>
      </c>
    </row>
    <row r="160" spans="1:4" s="9" customFormat="1" ht="12.75">
      <c r="A160" s="2">
        <v>23</v>
      </c>
      <c r="B160" s="1" t="s">
        <v>764</v>
      </c>
      <c r="C160" s="2">
        <v>2015</v>
      </c>
      <c r="D160" s="49">
        <v>2750</v>
      </c>
    </row>
    <row r="161" spans="1:4" s="9" customFormat="1" ht="12.75" customHeight="1">
      <c r="A161" s="202" t="s">
        <v>6</v>
      </c>
      <c r="B161" s="203"/>
      <c r="C161" s="204"/>
      <c r="D161" s="58">
        <f>SUM(D138:D160)</f>
        <v>48541.810000000005</v>
      </c>
    </row>
    <row r="162" spans="1:4" s="11" customFormat="1" ht="13.5" customHeight="1">
      <c r="A162" s="219" t="s">
        <v>801</v>
      </c>
      <c r="B162" s="220"/>
      <c r="C162" s="220"/>
      <c r="D162" s="225"/>
    </row>
    <row r="163" spans="1:4" s="11" customFormat="1" ht="13.5" customHeight="1">
      <c r="A163" s="2">
        <v>1</v>
      </c>
      <c r="B163" s="59" t="s">
        <v>632</v>
      </c>
      <c r="C163" s="43">
        <v>2012</v>
      </c>
      <c r="D163" s="63">
        <v>3599</v>
      </c>
    </row>
    <row r="164" spans="1:4" s="11" customFormat="1" ht="13.5" customHeight="1">
      <c r="A164" s="2">
        <v>2</v>
      </c>
      <c r="B164" s="1" t="s">
        <v>633</v>
      </c>
      <c r="C164" s="2">
        <v>2012</v>
      </c>
      <c r="D164" s="49">
        <v>1648</v>
      </c>
    </row>
    <row r="165" spans="1:4" s="11" customFormat="1" ht="13.5" customHeight="1">
      <c r="A165" s="2">
        <v>3</v>
      </c>
      <c r="B165" s="1" t="s">
        <v>633</v>
      </c>
      <c r="C165" s="2">
        <v>2012</v>
      </c>
      <c r="D165" s="49">
        <v>1648</v>
      </c>
    </row>
    <row r="166" spans="1:4" s="11" customFormat="1" ht="13.5" customHeight="1">
      <c r="A166" s="2">
        <v>4</v>
      </c>
      <c r="B166" s="1" t="s">
        <v>634</v>
      </c>
      <c r="C166" s="2">
        <v>2014</v>
      </c>
      <c r="D166" s="49">
        <v>1899</v>
      </c>
    </row>
    <row r="167" spans="1:4" s="11" customFormat="1" ht="13.5" customHeight="1">
      <c r="A167" s="2">
        <v>5</v>
      </c>
      <c r="B167" s="1" t="s">
        <v>635</v>
      </c>
      <c r="C167" s="2">
        <v>2013</v>
      </c>
      <c r="D167" s="49">
        <v>720</v>
      </c>
    </row>
    <row r="168" spans="1:4" s="11" customFormat="1" ht="13.5" customHeight="1">
      <c r="A168" s="2">
        <v>6</v>
      </c>
      <c r="B168" s="1" t="s">
        <v>597</v>
      </c>
      <c r="C168" s="2">
        <v>2011</v>
      </c>
      <c r="D168" s="49">
        <v>35229.36</v>
      </c>
    </row>
    <row r="169" spans="1:4" s="11" customFormat="1" ht="13.5" customHeight="1">
      <c r="A169" s="2">
        <v>7</v>
      </c>
      <c r="B169" s="1" t="s">
        <v>636</v>
      </c>
      <c r="C169" s="2">
        <v>2015</v>
      </c>
      <c r="D169" s="49">
        <v>2444</v>
      </c>
    </row>
    <row r="170" spans="1:4" s="11" customFormat="1" ht="13.5" customHeight="1">
      <c r="A170" s="2">
        <v>8</v>
      </c>
      <c r="B170" s="1" t="s">
        <v>637</v>
      </c>
      <c r="C170" s="2">
        <v>2015</v>
      </c>
      <c r="D170" s="49">
        <v>7918.05</v>
      </c>
    </row>
    <row r="171" spans="1:4" s="11" customFormat="1" ht="13.5" customHeight="1">
      <c r="A171" s="2">
        <v>9</v>
      </c>
      <c r="B171" s="1" t="s">
        <v>638</v>
      </c>
      <c r="C171" s="2">
        <v>2015</v>
      </c>
      <c r="D171" s="49">
        <v>675</v>
      </c>
    </row>
    <row r="172" spans="1:4" s="11" customFormat="1" ht="13.5" customHeight="1">
      <c r="A172" s="2">
        <v>10</v>
      </c>
      <c r="B172" s="1" t="s">
        <v>639</v>
      </c>
      <c r="C172" s="2">
        <v>2015</v>
      </c>
      <c r="D172" s="49">
        <v>1958</v>
      </c>
    </row>
    <row r="173" spans="1:4" s="11" customFormat="1" ht="13.5" customHeight="1">
      <c r="A173" s="2">
        <v>11</v>
      </c>
      <c r="B173" s="1" t="s">
        <v>640</v>
      </c>
      <c r="C173" s="2">
        <v>2015</v>
      </c>
      <c r="D173" s="49">
        <v>4400</v>
      </c>
    </row>
    <row r="174" spans="1:4" s="11" customFormat="1" ht="13.5" customHeight="1">
      <c r="A174" s="2">
        <v>12</v>
      </c>
      <c r="B174" s="1" t="s">
        <v>641</v>
      </c>
      <c r="C174" s="2">
        <v>2015</v>
      </c>
      <c r="D174" s="49">
        <v>1888.18</v>
      </c>
    </row>
    <row r="175" spans="1:4" s="11" customFormat="1" ht="13.5" customHeight="1">
      <c r="A175" s="2">
        <v>13</v>
      </c>
      <c r="B175" s="1" t="s">
        <v>642</v>
      </c>
      <c r="C175" s="2">
        <v>2015</v>
      </c>
      <c r="D175" s="49">
        <v>559.64</v>
      </c>
    </row>
    <row r="176" spans="1:4" s="9" customFormat="1" ht="12.75" customHeight="1">
      <c r="A176" s="202" t="s">
        <v>6</v>
      </c>
      <c r="B176" s="203"/>
      <c r="C176" s="204"/>
      <c r="D176" s="64">
        <f>SUM(D163:D175)</f>
        <v>64586.23</v>
      </c>
    </row>
    <row r="177" spans="1:4" s="9" customFormat="1" ht="12.75" customHeight="1">
      <c r="A177" s="207" t="s">
        <v>41</v>
      </c>
      <c r="B177" s="207"/>
      <c r="C177" s="207"/>
      <c r="D177" s="207"/>
    </row>
    <row r="178" spans="1:4" s="9" customFormat="1" ht="12.75">
      <c r="A178" s="2">
        <v>1</v>
      </c>
      <c r="B178" s="1" t="s">
        <v>553</v>
      </c>
      <c r="C178" s="2">
        <v>2014</v>
      </c>
      <c r="D178" s="82">
        <v>2453</v>
      </c>
    </row>
    <row r="179" spans="1:4" s="9" customFormat="1" ht="12.75">
      <c r="A179" s="2">
        <v>2</v>
      </c>
      <c r="B179" s="1" t="s">
        <v>554</v>
      </c>
      <c r="C179" s="2">
        <v>2014</v>
      </c>
      <c r="D179" s="82">
        <v>2011.05</v>
      </c>
    </row>
    <row r="180" spans="1:4" s="9" customFormat="1" ht="12.75">
      <c r="A180" s="2">
        <v>3</v>
      </c>
      <c r="B180" s="1" t="s">
        <v>555</v>
      </c>
      <c r="C180" s="2">
        <v>2014</v>
      </c>
      <c r="D180" s="82">
        <v>1845</v>
      </c>
    </row>
    <row r="181" spans="1:4" s="9" customFormat="1" ht="12.75">
      <c r="A181" s="2">
        <v>4</v>
      </c>
      <c r="B181" s="1" t="s">
        <v>556</v>
      </c>
      <c r="C181" s="2">
        <v>2014</v>
      </c>
      <c r="D181" s="82">
        <v>2927.4</v>
      </c>
    </row>
    <row r="182" spans="1:4" s="9" customFormat="1" ht="12.75">
      <c r="A182" s="2">
        <v>5</v>
      </c>
      <c r="B182" s="1" t="s">
        <v>557</v>
      </c>
      <c r="C182" s="2">
        <v>2015</v>
      </c>
      <c r="D182" s="82">
        <v>11792.01</v>
      </c>
    </row>
    <row r="183" spans="1:4" s="9" customFormat="1" ht="12.75">
      <c r="A183" s="2">
        <v>6</v>
      </c>
      <c r="B183" s="1" t="s">
        <v>558</v>
      </c>
      <c r="C183" s="2">
        <v>2015</v>
      </c>
      <c r="D183" s="82">
        <v>1980</v>
      </c>
    </row>
    <row r="184" spans="1:4" ht="12.75" customHeight="1">
      <c r="A184" s="202" t="s">
        <v>6</v>
      </c>
      <c r="B184" s="203"/>
      <c r="C184" s="204"/>
      <c r="D184" s="58">
        <f>SUM(D178:D183)</f>
        <v>23008.46</v>
      </c>
    </row>
    <row r="185" spans="1:4" ht="12.75" customHeight="1">
      <c r="A185" s="219" t="s">
        <v>42</v>
      </c>
      <c r="B185" s="220"/>
      <c r="C185" s="220"/>
      <c r="D185" s="225"/>
    </row>
    <row r="186" spans="1:4" ht="12.75">
      <c r="A186" s="2">
        <v>1</v>
      </c>
      <c r="B186" s="1" t="s">
        <v>690</v>
      </c>
      <c r="C186" s="2">
        <v>2014</v>
      </c>
      <c r="D186" s="49">
        <v>1249.68</v>
      </c>
    </row>
    <row r="187" spans="1:4" ht="12.75">
      <c r="A187" s="2">
        <v>2</v>
      </c>
      <c r="B187" s="1" t="s">
        <v>691</v>
      </c>
      <c r="C187" s="2">
        <v>2014</v>
      </c>
      <c r="D187" s="49">
        <v>2999</v>
      </c>
    </row>
    <row r="188" spans="1:4" s="12" customFormat="1" ht="12.75" customHeight="1">
      <c r="A188" s="202" t="s">
        <v>6</v>
      </c>
      <c r="B188" s="203"/>
      <c r="C188" s="204"/>
      <c r="D188" s="64">
        <f>SUM(D186:D187)</f>
        <v>4248.68</v>
      </c>
    </row>
    <row r="189" spans="1:6" s="5" customFormat="1" ht="12.75" customHeight="1">
      <c r="A189" s="219" t="s">
        <v>802</v>
      </c>
      <c r="B189" s="220"/>
      <c r="C189" s="220"/>
      <c r="D189" s="225"/>
      <c r="F189" s="10"/>
    </row>
    <row r="190" spans="1:6" s="5" customFormat="1" ht="12.75" customHeight="1">
      <c r="A190" s="2">
        <v>1</v>
      </c>
      <c r="B190" s="150" t="s">
        <v>584</v>
      </c>
      <c r="C190" s="163">
        <v>2012</v>
      </c>
      <c r="D190" s="170">
        <v>2249</v>
      </c>
      <c r="F190" s="10"/>
    </row>
    <row r="191" spans="1:6" s="5" customFormat="1" ht="12.75" customHeight="1">
      <c r="A191" s="2">
        <v>2</v>
      </c>
      <c r="B191" s="150" t="s">
        <v>585</v>
      </c>
      <c r="C191" s="163">
        <v>2013</v>
      </c>
      <c r="D191" s="170">
        <v>2791</v>
      </c>
      <c r="F191" s="10"/>
    </row>
    <row r="192" spans="1:6" s="5" customFormat="1" ht="12.75" customHeight="1">
      <c r="A192" s="2">
        <v>3</v>
      </c>
      <c r="B192" s="150" t="s">
        <v>586</v>
      </c>
      <c r="C192" s="163">
        <v>2014</v>
      </c>
      <c r="D192" s="170">
        <v>595.32</v>
      </c>
      <c r="F192" s="10"/>
    </row>
    <row r="193" spans="1:6" s="5" customFormat="1" ht="12.75" customHeight="1">
      <c r="A193" s="2">
        <v>4</v>
      </c>
      <c r="B193" s="150" t="s">
        <v>587</v>
      </c>
      <c r="C193" s="163">
        <v>2014</v>
      </c>
      <c r="D193" s="170">
        <v>1249.68</v>
      </c>
      <c r="F193" s="10"/>
    </row>
    <row r="194" spans="1:6" s="5" customFormat="1" ht="12.75" customHeight="1">
      <c r="A194" s="2">
        <v>5</v>
      </c>
      <c r="B194" s="150" t="s">
        <v>584</v>
      </c>
      <c r="C194" s="163">
        <v>2014</v>
      </c>
      <c r="D194" s="170">
        <v>1428.03</v>
      </c>
      <c r="F194" s="10"/>
    </row>
    <row r="195" spans="1:6" s="9" customFormat="1" ht="27" customHeight="1">
      <c r="A195" s="2">
        <v>6</v>
      </c>
      <c r="B195" s="1" t="s">
        <v>588</v>
      </c>
      <c r="C195" s="2">
        <v>2014</v>
      </c>
      <c r="D195" s="49">
        <v>303.81</v>
      </c>
      <c r="F195" s="10"/>
    </row>
    <row r="196" spans="1:6" s="9" customFormat="1" ht="12.75" customHeight="1">
      <c r="A196" s="2">
        <v>7</v>
      </c>
      <c r="B196" s="1" t="s">
        <v>589</v>
      </c>
      <c r="C196" s="2">
        <v>2014</v>
      </c>
      <c r="D196" s="49">
        <v>676.5</v>
      </c>
      <c r="F196" s="10"/>
    </row>
    <row r="197" spans="1:6" s="9" customFormat="1" ht="12.75" customHeight="1">
      <c r="A197" s="2">
        <v>8</v>
      </c>
      <c r="B197" s="1" t="s">
        <v>568</v>
      </c>
      <c r="C197" s="2">
        <v>2014</v>
      </c>
      <c r="D197" s="49">
        <v>184.5</v>
      </c>
      <c r="F197" s="10"/>
    </row>
    <row r="198" spans="1:6" s="9" customFormat="1" ht="12.75" customHeight="1">
      <c r="A198" s="2">
        <v>9</v>
      </c>
      <c r="B198" s="1" t="s">
        <v>590</v>
      </c>
      <c r="C198" s="2">
        <v>2014</v>
      </c>
      <c r="D198" s="49">
        <v>57.81</v>
      </c>
      <c r="F198" s="10"/>
    </row>
    <row r="199" spans="1:6" s="9" customFormat="1" ht="12.75" customHeight="1">
      <c r="A199" s="44">
        <v>10</v>
      </c>
      <c r="B199" s="1" t="s">
        <v>569</v>
      </c>
      <c r="C199" s="2">
        <v>2014</v>
      </c>
      <c r="D199" s="49">
        <v>1177.11</v>
      </c>
      <c r="F199" s="10"/>
    </row>
    <row r="200" spans="1:6" s="9" customFormat="1" ht="12.75" customHeight="1">
      <c r="A200" s="44">
        <v>11</v>
      </c>
      <c r="B200" s="1" t="s">
        <v>574</v>
      </c>
      <c r="C200" s="2">
        <v>2014</v>
      </c>
      <c r="D200" s="49">
        <v>2518</v>
      </c>
      <c r="F200" s="10"/>
    </row>
    <row r="201" spans="1:6" s="9" customFormat="1" ht="12.75" customHeight="1">
      <c r="A201" s="44">
        <v>12</v>
      </c>
      <c r="B201" s="15" t="s">
        <v>575</v>
      </c>
      <c r="C201" s="179">
        <v>2015</v>
      </c>
      <c r="D201" s="78">
        <v>6829.5</v>
      </c>
      <c r="F201" s="10"/>
    </row>
    <row r="202" spans="1:6" s="9" customFormat="1" ht="12.75" customHeight="1">
      <c r="A202" s="44">
        <v>13</v>
      </c>
      <c r="B202" s="1" t="s">
        <v>578</v>
      </c>
      <c r="C202" s="179">
        <v>2015</v>
      </c>
      <c r="D202" s="49">
        <v>3211.86</v>
      </c>
      <c r="F202" s="10"/>
    </row>
    <row r="203" spans="1:6" s="9" customFormat="1" ht="12.75" customHeight="1">
      <c r="A203" s="44">
        <v>14</v>
      </c>
      <c r="B203" s="15" t="s">
        <v>579</v>
      </c>
      <c r="C203" s="179">
        <v>2015</v>
      </c>
      <c r="D203" s="78">
        <v>3149.93</v>
      </c>
      <c r="F203" s="10"/>
    </row>
    <row r="204" spans="1:6" s="5" customFormat="1" ht="12.75" customHeight="1">
      <c r="A204" s="202" t="s">
        <v>6</v>
      </c>
      <c r="B204" s="203"/>
      <c r="C204" s="204"/>
      <c r="D204" s="64">
        <f>SUM(D190:D203)</f>
        <v>26422.050000000003</v>
      </c>
      <c r="F204" s="10"/>
    </row>
    <row r="205" spans="1:4" s="9" customFormat="1" ht="12.75" customHeight="1">
      <c r="A205" s="219" t="s">
        <v>803</v>
      </c>
      <c r="B205" s="220"/>
      <c r="C205" s="220"/>
      <c r="D205" s="225"/>
    </row>
    <row r="206" spans="1:4" s="9" customFormat="1" ht="12.75">
      <c r="A206" s="2">
        <v>1</v>
      </c>
      <c r="B206" s="1" t="s">
        <v>619</v>
      </c>
      <c r="C206" s="2">
        <v>2011</v>
      </c>
      <c r="D206" s="49">
        <v>1799.99</v>
      </c>
    </row>
    <row r="207" spans="1:4" s="9" customFormat="1" ht="12.75">
      <c r="A207" s="2">
        <v>2</v>
      </c>
      <c r="B207" s="1" t="s">
        <v>620</v>
      </c>
      <c r="C207" s="2">
        <v>2012</v>
      </c>
      <c r="D207" s="49">
        <v>1480</v>
      </c>
    </row>
    <row r="208" spans="1:4" s="9" customFormat="1" ht="12.75">
      <c r="A208" s="2">
        <v>3</v>
      </c>
      <c r="B208" s="1" t="s">
        <v>620</v>
      </c>
      <c r="C208" s="2">
        <v>2012</v>
      </c>
      <c r="D208" s="49">
        <v>1480</v>
      </c>
    </row>
    <row r="209" spans="1:4" s="9" customFormat="1" ht="12.75">
      <c r="A209" s="2">
        <v>4</v>
      </c>
      <c r="B209" s="1" t="s">
        <v>621</v>
      </c>
      <c r="C209" s="2">
        <v>2012</v>
      </c>
      <c r="D209" s="49">
        <v>999.01</v>
      </c>
    </row>
    <row r="210" spans="1:4" s="9" customFormat="1" ht="12.75">
      <c r="A210" s="2">
        <v>5</v>
      </c>
      <c r="B210" s="1" t="s">
        <v>622</v>
      </c>
      <c r="C210" s="2">
        <v>2013</v>
      </c>
      <c r="D210" s="49">
        <v>1699</v>
      </c>
    </row>
    <row r="211" spans="1:4" s="9" customFormat="1" ht="12.75">
      <c r="A211" s="2">
        <v>6</v>
      </c>
      <c r="B211" s="1" t="s">
        <v>622</v>
      </c>
      <c r="C211" s="2">
        <v>2013</v>
      </c>
      <c r="D211" s="49">
        <v>1699</v>
      </c>
    </row>
    <row r="212" spans="1:4" s="9" customFormat="1" ht="12.75">
      <c r="A212" s="2">
        <v>7</v>
      </c>
      <c r="B212" s="1" t="s">
        <v>623</v>
      </c>
      <c r="C212" s="2">
        <v>2014</v>
      </c>
      <c r="D212" s="49">
        <v>1011.06</v>
      </c>
    </row>
    <row r="213" spans="1:4" s="9" customFormat="1" ht="12.75">
      <c r="A213" s="2">
        <v>8</v>
      </c>
      <c r="B213" s="1" t="s">
        <v>624</v>
      </c>
      <c r="C213" s="2">
        <v>2014</v>
      </c>
      <c r="D213" s="49">
        <v>1800</v>
      </c>
    </row>
    <row r="214" spans="1:4" s="9" customFormat="1" ht="12.75">
      <c r="A214" s="2">
        <v>9</v>
      </c>
      <c r="B214" s="1" t="s">
        <v>624</v>
      </c>
      <c r="C214" s="2">
        <v>2014</v>
      </c>
      <c r="D214" s="49">
        <v>1800</v>
      </c>
    </row>
    <row r="215" spans="1:4" s="9" customFormat="1" ht="12.75">
      <c r="A215" s="2">
        <v>10</v>
      </c>
      <c r="B215" s="1" t="s">
        <v>625</v>
      </c>
      <c r="C215" s="2">
        <v>2015</v>
      </c>
      <c r="D215" s="49">
        <v>1350</v>
      </c>
    </row>
    <row r="216" spans="1:4" s="9" customFormat="1" ht="12.75">
      <c r="A216" s="2">
        <v>11</v>
      </c>
      <c r="B216" s="1" t="s">
        <v>625</v>
      </c>
      <c r="C216" s="2">
        <v>2015</v>
      </c>
      <c r="D216" s="49">
        <v>1350</v>
      </c>
    </row>
    <row r="217" spans="1:4" s="9" customFormat="1" ht="12.75">
      <c r="A217" s="2">
        <v>12</v>
      </c>
      <c r="B217" s="1" t="s">
        <v>626</v>
      </c>
      <c r="C217" s="2">
        <v>2015</v>
      </c>
      <c r="D217" s="49">
        <v>2154.8</v>
      </c>
    </row>
    <row r="218" spans="1:4" s="9" customFormat="1" ht="12.75">
      <c r="A218" s="2">
        <v>13</v>
      </c>
      <c r="B218" s="1" t="s">
        <v>603</v>
      </c>
      <c r="C218" s="2">
        <v>2014</v>
      </c>
      <c r="D218" s="82">
        <v>676.5</v>
      </c>
    </row>
    <row r="219" spans="1:4" s="9" customFormat="1" ht="12.75">
      <c r="A219" s="2">
        <v>14</v>
      </c>
      <c r="B219" s="59" t="s">
        <v>606</v>
      </c>
      <c r="C219" s="43">
        <v>2014</v>
      </c>
      <c r="D219" s="63">
        <v>1310</v>
      </c>
    </row>
    <row r="220" spans="1:4" s="9" customFormat="1" ht="12.75">
      <c r="A220" s="2">
        <v>15</v>
      </c>
      <c r="B220" s="59" t="s">
        <v>592</v>
      </c>
      <c r="C220" s="43">
        <v>2011</v>
      </c>
      <c r="D220" s="63">
        <v>11000</v>
      </c>
    </row>
    <row r="221" spans="1:4" s="9" customFormat="1" ht="12.75">
      <c r="A221" s="2">
        <v>16</v>
      </c>
      <c r="B221" s="1" t="s">
        <v>598</v>
      </c>
      <c r="C221" s="2">
        <v>2015</v>
      </c>
      <c r="D221" s="49">
        <v>3450</v>
      </c>
    </row>
    <row r="222" spans="1:4" s="9" customFormat="1" ht="12.75">
      <c r="A222" s="2">
        <v>17</v>
      </c>
      <c r="B222" s="1" t="s">
        <v>602</v>
      </c>
      <c r="C222" s="2">
        <v>2014</v>
      </c>
      <c r="D222" s="49">
        <v>1177.11</v>
      </c>
    </row>
    <row r="223" spans="1:4" s="9" customFormat="1" ht="12.75">
      <c r="A223" s="2">
        <v>18</v>
      </c>
      <c r="B223" s="1" t="s">
        <v>602</v>
      </c>
      <c r="C223" s="2">
        <v>2014</v>
      </c>
      <c r="D223" s="49">
        <v>1177.11</v>
      </c>
    </row>
    <row r="224" spans="1:4" s="9" customFormat="1" ht="12.75">
      <c r="A224" s="2">
        <v>19</v>
      </c>
      <c r="B224" s="1" t="s">
        <v>608</v>
      </c>
      <c r="C224" s="2">
        <v>2015</v>
      </c>
      <c r="D224" s="49">
        <v>3450</v>
      </c>
    </row>
    <row r="225" spans="1:4" s="9" customFormat="1" ht="12.75">
      <c r="A225" s="2">
        <v>20</v>
      </c>
      <c r="B225" s="1" t="s">
        <v>614</v>
      </c>
      <c r="C225" s="2">
        <v>2015</v>
      </c>
      <c r="D225" s="49">
        <v>3099.99</v>
      </c>
    </row>
    <row r="226" spans="1:4" s="9" customFormat="1" ht="12.75">
      <c r="A226" s="2">
        <v>21</v>
      </c>
      <c r="B226" s="1" t="s">
        <v>616</v>
      </c>
      <c r="C226" s="2">
        <v>2015</v>
      </c>
      <c r="D226" s="49">
        <v>4200</v>
      </c>
    </row>
    <row r="227" spans="1:4" s="9" customFormat="1" ht="12.75">
      <c r="A227" s="2">
        <v>22</v>
      </c>
      <c r="B227" s="1" t="s">
        <v>616</v>
      </c>
      <c r="C227" s="2">
        <v>2015</v>
      </c>
      <c r="D227" s="49">
        <v>4200</v>
      </c>
    </row>
    <row r="228" spans="1:4" s="9" customFormat="1" ht="12.75">
      <c r="A228" s="2">
        <v>23</v>
      </c>
      <c r="B228" s="1" t="s">
        <v>617</v>
      </c>
      <c r="C228" s="2">
        <v>2015</v>
      </c>
      <c r="D228" s="49">
        <v>8742.5</v>
      </c>
    </row>
    <row r="229" spans="1:4" s="9" customFormat="1" ht="12.75">
      <c r="A229" s="2">
        <v>24</v>
      </c>
      <c r="B229" s="1" t="s">
        <v>617</v>
      </c>
      <c r="C229" s="2">
        <v>2015</v>
      </c>
      <c r="D229" s="49">
        <v>7476.63</v>
      </c>
    </row>
    <row r="230" spans="1:4" s="9" customFormat="1" ht="12.75">
      <c r="A230" s="2">
        <v>25</v>
      </c>
      <c r="B230" s="1" t="s">
        <v>618</v>
      </c>
      <c r="C230" s="2">
        <v>2015</v>
      </c>
      <c r="D230" s="49">
        <v>7098</v>
      </c>
    </row>
    <row r="231" spans="1:4" s="9" customFormat="1" ht="14.25" customHeight="1">
      <c r="A231" s="202" t="s">
        <v>6</v>
      </c>
      <c r="B231" s="203"/>
      <c r="C231" s="204"/>
      <c r="D231" s="73">
        <f>SUM(D206:D230)</f>
        <v>75680.7</v>
      </c>
    </row>
    <row r="232" spans="1:4" s="9" customFormat="1" ht="12" customHeight="1">
      <c r="A232" s="219" t="s">
        <v>302</v>
      </c>
      <c r="B232" s="220"/>
      <c r="C232" s="220"/>
      <c r="D232" s="225"/>
    </row>
    <row r="233" spans="1:4" s="9" customFormat="1" ht="15.75" customHeight="1">
      <c r="A233" s="2">
        <v>1</v>
      </c>
      <c r="B233" s="156" t="s">
        <v>656</v>
      </c>
      <c r="C233" s="130">
        <v>2014</v>
      </c>
      <c r="D233" s="49">
        <v>1249.68</v>
      </c>
    </row>
    <row r="234" spans="1:4" s="9" customFormat="1" ht="12.75">
      <c r="A234" s="2">
        <v>2</v>
      </c>
      <c r="B234" s="156" t="s">
        <v>657</v>
      </c>
      <c r="C234" s="130">
        <v>2014</v>
      </c>
      <c r="D234" s="49">
        <v>1220</v>
      </c>
    </row>
    <row r="235" spans="1:4" s="9" customFormat="1" ht="12.75">
      <c r="A235" s="44">
        <v>3</v>
      </c>
      <c r="B235" s="156" t="s">
        <v>658</v>
      </c>
      <c r="C235" s="130">
        <v>2014</v>
      </c>
      <c r="D235" s="49">
        <v>916.35</v>
      </c>
    </row>
    <row r="236" spans="1:4" s="9" customFormat="1" ht="25.5">
      <c r="A236" s="2">
        <v>4</v>
      </c>
      <c r="B236" s="156" t="s">
        <v>659</v>
      </c>
      <c r="C236" s="130">
        <v>2014</v>
      </c>
      <c r="D236" s="49">
        <v>1011.06</v>
      </c>
    </row>
    <row r="237" spans="1:4" s="9" customFormat="1" ht="12.75">
      <c r="A237" s="44">
        <v>5</v>
      </c>
      <c r="B237" s="156" t="s">
        <v>660</v>
      </c>
      <c r="C237" s="130">
        <v>2015</v>
      </c>
      <c r="D237" s="49">
        <v>2300</v>
      </c>
    </row>
    <row r="238" spans="1:4" s="9" customFormat="1" ht="12.75">
      <c r="A238" s="44">
        <v>6</v>
      </c>
      <c r="B238" s="156" t="s">
        <v>661</v>
      </c>
      <c r="C238" s="130">
        <v>2015</v>
      </c>
      <c r="D238" s="49">
        <v>1050</v>
      </c>
    </row>
    <row r="239" spans="1:4" s="9" customFormat="1" ht="12.75">
      <c r="A239" s="44">
        <v>7</v>
      </c>
      <c r="B239" s="156" t="s">
        <v>662</v>
      </c>
      <c r="C239" s="130">
        <v>2015</v>
      </c>
      <c r="D239" s="49">
        <v>1050</v>
      </c>
    </row>
    <row r="240" spans="1:4" s="9" customFormat="1" ht="12.75">
      <c r="A240" s="44">
        <v>8</v>
      </c>
      <c r="B240" s="155" t="s">
        <v>650</v>
      </c>
      <c r="C240" s="131">
        <v>2012</v>
      </c>
      <c r="D240" s="63">
        <v>2000</v>
      </c>
    </row>
    <row r="241" spans="1:4" s="9" customFormat="1" ht="12.75">
      <c r="A241" s="44">
        <v>9</v>
      </c>
      <c r="B241" s="156" t="s">
        <v>651</v>
      </c>
      <c r="C241" s="130">
        <v>2013</v>
      </c>
      <c r="D241" s="49">
        <v>2679.1</v>
      </c>
    </row>
    <row r="242" spans="1:4" s="9" customFormat="1" ht="12.75">
      <c r="A242" s="44">
        <v>10</v>
      </c>
      <c r="B242" s="156" t="s">
        <v>569</v>
      </c>
      <c r="C242" s="130">
        <v>2014</v>
      </c>
      <c r="D242" s="49">
        <v>1177.11</v>
      </c>
    </row>
    <row r="243" spans="1:4" s="5" customFormat="1" ht="12.75" customHeight="1">
      <c r="A243" s="202" t="s">
        <v>6</v>
      </c>
      <c r="B243" s="203"/>
      <c r="C243" s="204"/>
      <c r="D243" s="71">
        <f>SUM(D233:D242)</f>
        <v>14653.300000000001</v>
      </c>
    </row>
    <row r="244" spans="1:4" s="5" customFormat="1" ht="12.75" customHeight="1">
      <c r="A244" s="219" t="s">
        <v>303</v>
      </c>
      <c r="B244" s="220"/>
      <c r="C244" s="220"/>
      <c r="D244" s="225"/>
    </row>
    <row r="245" spans="1:4" s="5" customFormat="1" ht="12.75" customHeight="1">
      <c r="A245" s="2">
        <v>1</v>
      </c>
      <c r="B245" s="1" t="s">
        <v>653</v>
      </c>
      <c r="C245" s="2">
        <v>2014</v>
      </c>
      <c r="D245" s="49">
        <v>1249.68</v>
      </c>
    </row>
    <row r="246" spans="1:4" s="5" customFormat="1" ht="30" customHeight="1">
      <c r="A246" s="2">
        <v>2</v>
      </c>
      <c r="B246" s="1" t="s">
        <v>654</v>
      </c>
      <c r="C246" s="2">
        <v>2014</v>
      </c>
      <c r="D246" s="49">
        <v>1011.06</v>
      </c>
    </row>
    <row r="247" spans="1:4" s="5" customFormat="1" ht="12.75" customHeight="1">
      <c r="A247" s="44">
        <v>3</v>
      </c>
      <c r="B247" s="1" t="s">
        <v>655</v>
      </c>
      <c r="C247" s="2">
        <v>2015</v>
      </c>
      <c r="D247" s="49">
        <v>1465</v>
      </c>
    </row>
    <row r="248" spans="1:4" s="9" customFormat="1" ht="12.75" customHeight="1">
      <c r="A248" s="44">
        <v>4</v>
      </c>
      <c r="B248" s="59" t="s">
        <v>644</v>
      </c>
      <c r="C248" s="43">
        <v>2013</v>
      </c>
      <c r="D248" s="63">
        <v>2000</v>
      </c>
    </row>
    <row r="249" spans="1:4" s="9" customFormat="1" ht="12.75" customHeight="1">
      <c r="A249" s="44">
        <v>5</v>
      </c>
      <c r="B249" s="1" t="s">
        <v>569</v>
      </c>
      <c r="C249" s="2">
        <v>2014</v>
      </c>
      <c r="D249" s="49">
        <v>1177.11</v>
      </c>
    </row>
    <row r="250" spans="1:4" s="9" customFormat="1" ht="12.75" customHeight="1">
      <c r="A250" s="44">
        <v>6</v>
      </c>
      <c r="B250" s="1" t="s">
        <v>647</v>
      </c>
      <c r="C250" s="2">
        <v>2014</v>
      </c>
      <c r="D250" s="49">
        <v>3367.74</v>
      </c>
    </row>
    <row r="251" spans="1:4" s="9" customFormat="1" ht="12.75" customHeight="1">
      <c r="A251" s="44">
        <v>7</v>
      </c>
      <c r="B251" s="1" t="s">
        <v>648</v>
      </c>
      <c r="C251" s="2">
        <v>2014</v>
      </c>
      <c r="D251" s="49">
        <v>680</v>
      </c>
    </row>
    <row r="252" spans="1:4" s="5" customFormat="1" ht="12.75" customHeight="1">
      <c r="A252" s="202" t="s">
        <v>6</v>
      </c>
      <c r="B252" s="203"/>
      <c r="C252" s="204"/>
      <c r="D252" s="71">
        <f>SUM(D245:D251)</f>
        <v>10950.59</v>
      </c>
    </row>
    <row r="253" spans="1:4" s="9" customFormat="1" ht="12.75" customHeight="1">
      <c r="A253" s="231" t="s">
        <v>804</v>
      </c>
      <c r="B253" s="232"/>
      <c r="C253" s="232"/>
      <c r="D253" s="233"/>
    </row>
    <row r="254" spans="1:4" s="9" customFormat="1" ht="12.75">
      <c r="A254" s="2">
        <v>1</v>
      </c>
      <c r="B254" s="80" t="s">
        <v>672</v>
      </c>
      <c r="C254" s="162">
        <v>2014</v>
      </c>
      <c r="D254" s="168">
        <v>4496.01</v>
      </c>
    </row>
    <row r="255" spans="1:4" s="9" customFormat="1" ht="25.5">
      <c r="A255" s="2">
        <v>2</v>
      </c>
      <c r="B255" s="80" t="s">
        <v>673</v>
      </c>
      <c r="C255" s="162">
        <v>2014</v>
      </c>
      <c r="D255" s="168">
        <v>3200</v>
      </c>
    </row>
    <row r="256" spans="1:4" s="9" customFormat="1" ht="12.75">
      <c r="A256" s="2">
        <v>3</v>
      </c>
      <c r="B256" s="80" t="s">
        <v>674</v>
      </c>
      <c r="C256" s="162">
        <v>2013</v>
      </c>
      <c r="D256" s="168">
        <v>390</v>
      </c>
    </row>
    <row r="257" spans="1:4" s="9" customFormat="1" ht="25.5">
      <c r="A257" s="2">
        <v>4</v>
      </c>
      <c r="B257" s="80" t="s">
        <v>675</v>
      </c>
      <c r="C257" s="162">
        <v>2013</v>
      </c>
      <c r="D257" s="168">
        <v>1979</v>
      </c>
    </row>
    <row r="258" spans="1:4" s="9" customFormat="1" ht="12.75">
      <c r="A258" s="2">
        <v>5</v>
      </c>
      <c r="B258" s="80" t="s">
        <v>676</v>
      </c>
      <c r="C258" s="162">
        <v>2013</v>
      </c>
      <c r="D258" s="168">
        <v>1939</v>
      </c>
    </row>
    <row r="259" spans="1:4" s="9" customFormat="1" ht="25.5">
      <c r="A259" s="2">
        <v>6</v>
      </c>
      <c r="B259" s="80" t="s">
        <v>677</v>
      </c>
      <c r="C259" s="162">
        <v>2013</v>
      </c>
      <c r="D259" s="168">
        <v>916.35</v>
      </c>
    </row>
    <row r="260" spans="1:4" s="9" customFormat="1" ht="12.75">
      <c r="A260" s="2">
        <v>7</v>
      </c>
      <c r="B260" s="157" t="s">
        <v>678</v>
      </c>
      <c r="C260" s="165">
        <v>2013</v>
      </c>
      <c r="D260" s="173">
        <v>1011.06</v>
      </c>
    </row>
    <row r="261" spans="1:4" s="9" customFormat="1" ht="25.5">
      <c r="A261" s="2">
        <v>8</v>
      </c>
      <c r="B261" s="80" t="s">
        <v>679</v>
      </c>
      <c r="C261" s="162">
        <v>2013</v>
      </c>
      <c r="D261" s="168">
        <v>1249.68</v>
      </c>
    </row>
    <row r="262" spans="1:4" s="9" customFormat="1" ht="12.75">
      <c r="A262" s="2">
        <v>9</v>
      </c>
      <c r="B262" s="80" t="s">
        <v>680</v>
      </c>
      <c r="C262" s="162">
        <v>2013</v>
      </c>
      <c r="D262" s="168">
        <v>1177.11</v>
      </c>
    </row>
    <row r="263" spans="1:4" s="9" customFormat="1" ht="12.75">
      <c r="A263" s="2">
        <v>10</v>
      </c>
      <c r="B263" s="176" t="s">
        <v>664</v>
      </c>
      <c r="C263" s="83">
        <v>2014</v>
      </c>
      <c r="D263" s="177">
        <v>3949.94</v>
      </c>
    </row>
    <row r="264" spans="1:4" s="9" customFormat="1" ht="12.75">
      <c r="A264" s="2">
        <v>11</v>
      </c>
      <c r="B264" s="178" t="s">
        <v>667</v>
      </c>
      <c r="C264" s="179">
        <v>2014</v>
      </c>
      <c r="D264" s="180">
        <v>3549.93</v>
      </c>
    </row>
    <row r="265" spans="1:4" s="9" customFormat="1" ht="12.75">
      <c r="A265" s="202" t="s">
        <v>6</v>
      </c>
      <c r="B265" s="203"/>
      <c r="C265" s="204"/>
      <c r="D265" s="71">
        <f>SUM(D254:D264)</f>
        <v>23858.08</v>
      </c>
    </row>
    <row r="266" spans="1:4" s="9" customFormat="1" ht="12.75" customHeight="1">
      <c r="A266" s="219" t="s">
        <v>805</v>
      </c>
      <c r="B266" s="220"/>
      <c r="C266" s="220"/>
      <c r="D266" s="225"/>
    </row>
    <row r="267" spans="1:4" s="9" customFormat="1" ht="12.75">
      <c r="A267" s="2">
        <v>1</v>
      </c>
      <c r="B267" s="1" t="s">
        <v>705</v>
      </c>
      <c r="C267" s="2">
        <v>2011</v>
      </c>
      <c r="D267" s="49">
        <v>1271.33</v>
      </c>
    </row>
    <row r="268" spans="1:4" s="9" customFormat="1" ht="12.75">
      <c r="A268" s="2">
        <v>2</v>
      </c>
      <c r="B268" s="1" t="s">
        <v>706</v>
      </c>
      <c r="C268" s="2">
        <v>2011</v>
      </c>
      <c r="D268" s="49">
        <v>1240</v>
      </c>
    </row>
    <row r="269" spans="1:4" s="9" customFormat="1" ht="12.75">
      <c r="A269" s="2">
        <v>3</v>
      </c>
      <c r="B269" s="1" t="s">
        <v>707</v>
      </c>
      <c r="C269" s="2">
        <v>2012</v>
      </c>
      <c r="D269" s="49">
        <v>1999.99</v>
      </c>
    </row>
    <row r="270" spans="1:4" s="9" customFormat="1" ht="12.75">
      <c r="A270" s="2">
        <v>4</v>
      </c>
      <c r="B270" s="1" t="s">
        <v>708</v>
      </c>
      <c r="C270" s="2">
        <v>2012</v>
      </c>
      <c r="D270" s="49">
        <v>1490</v>
      </c>
    </row>
    <row r="271" spans="1:4" s="9" customFormat="1" ht="12.75">
      <c r="A271" s="2">
        <v>5</v>
      </c>
      <c r="B271" s="1" t="s">
        <v>709</v>
      </c>
      <c r="C271" s="2">
        <v>2013</v>
      </c>
      <c r="D271" s="49">
        <v>249</v>
      </c>
    </row>
    <row r="272" spans="1:4" s="9" customFormat="1" ht="12.75">
      <c r="A272" s="2">
        <v>6</v>
      </c>
      <c r="B272" s="1" t="s">
        <v>710</v>
      </c>
      <c r="C272" s="2">
        <v>2013</v>
      </c>
      <c r="D272" s="49">
        <v>597</v>
      </c>
    </row>
    <row r="273" spans="1:4" s="9" customFormat="1" ht="12.75">
      <c r="A273" s="2">
        <v>7</v>
      </c>
      <c r="B273" s="1" t="s">
        <v>711</v>
      </c>
      <c r="C273" s="2">
        <v>2013</v>
      </c>
      <c r="D273" s="49">
        <v>1009</v>
      </c>
    </row>
    <row r="274" spans="1:4" s="9" customFormat="1" ht="12.75">
      <c r="A274" s="2">
        <v>8</v>
      </c>
      <c r="B274" s="1" t="s">
        <v>712</v>
      </c>
      <c r="C274" s="2">
        <v>2014</v>
      </c>
      <c r="D274" s="49">
        <v>120</v>
      </c>
    </row>
    <row r="275" spans="1:4" s="9" customFormat="1" ht="12.75">
      <c r="A275" s="2">
        <v>9</v>
      </c>
      <c r="B275" s="1" t="s">
        <v>713</v>
      </c>
      <c r="C275" s="2">
        <v>2014</v>
      </c>
      <c r="D275" s="49">
        <v>916.35</v>
      </c>
    </row>
    <row r="276" spans="1:4" s="9" customFormat="1" ht="12.75">
      <c r="A276" s="2">
        <v>10</v>
      </c>
      <c r="B276" s="1" t="s">
        <v>714</v>
      </c>
      <c r="C276" s="2">
        <v>2014</v>
      </c>
      <c r="D276" s="49">
        <v>219.99</v>
      </c>
    </row>
    <row r="277" spans="1:4" s="9" customFormat="1" ht="12.75">
      <c r="A277" s="2">
        <v>11</v>
      </c>
      <c r="B277" s="1" t="s">
        <v>715</v>
      </c>
      <c r="C277" s="2">
        <v>2014</v>
      </c>
      <c r="D277" s="49">
        <v>1249.68</v>
      </c>
    </row>
    <row r="278" spans="1:4" s="9" customFormat="1" ht="12.75">
      <c r="A278" s="2">
        <v>12</v>
      </c>
      <c r="B278" s="1" t="s">
        <v>716</v>
      </c>
      <c r="C278" s="2">
        <v>2014</v>
      </c>
      <c r="D278" s="49">
        <v>136.53</v>
      </c>
    </row>
    <row r="279" spans="1:4" s="9" customFormat="1" ht="12.75">
      <c r="A279" s="2">
        <v>13</v>
      </c>
      <c r="B279" s="1" t="s">
        <v>717</v>
      </c>
      <c r="C279" s="2">
        <v>2014</v>
      </c>
      <c r="D279" s="49">
        <v>476.01</v>
      </c>
    </row>
    <row r="280" spans="1:4" s="9" customFormat="1" ht="12.75">
      <c r="A280" s="2">
        <v>14</v>
      </c>
      <c r="B280" s="1" t="s">
        <v>718</v>
      </c>
      <c r="C280" s="2">
        <v>2014</v>
      </c>
      <c r="D280" s="49">
        <v>303.81</v>
      </c>
    </row>
    <row r="281" spans="1:4" s="9" customFormat="1" ht="12.75">
      <c r="A281" s="2">
        <v>15</v>
      </c>
      <c r="B281" s="1" t="s">
        <v>719</v>
      </c>
      <c r="C281" s="2">
        <v>2014</v>
      </c>
      <c r="D281" s="49">
        <v>392.37</v>
      </c>
    </row>
    <row r="282" spans="1:4" s="9" customFormat="1" ht="12.75">
      <c r="A282" s="2">
        <v>16</v>
      </c>
      <c r="B282" s="1" t="s">
        <v>720</v>
      </c>
      <c r="C282" s="2">
        <v>2014</v>
      </c>
      <c r="D282" s="49">
        <v>1011.06</v>
      </c>
    </row>
    <row r="283" spans="1:4" s="9" customFormat="1" ht="12.75">
      <c r="A283" s="2">
        <v>17</v>
      </c>
      <c r="B283" s="1" t="s">
        <v>721</v>
      </c>
      <c r="C283" s="2">
        <v>2014</v>
      </c>
      <c r="D283" s="49">
        <v>115.62</v>
      </c>
    </row>
    <row r="284" spans="1:4" s="9" customFormat="1" ht="12.75">
      <c r="A284" s="2">
        <v>18</v>
      </c>
      <c r="B284" s="1" t="s">
        <v>722</v>
      </c>
      <c r="C284" s="2">
        <v>2015</v>
      </c>
      <c r="D284" s="49">
        <v>1690</v>
      </c>
    </row>
    <row r="285" spans="1:4" s="9" customFormat="1" ht="12.75">
      <c r="A285" s="2">
        <v>19</v>
      </c>
      <c r="B285" s="1" t="s">
        <v>723</v>
      </c>
      <c r="C285" s="2">
        <v>2015</v>
      </c>
      <c r="D285" s="49">
        <v>201.6</v>
      </c>
    </row>
    <row r="286" spans="1:4" s="9" customFormat="1" ht="12.75">
      <c r="A286" s="2">
        <v>20</v>
      </c>
      <c r="B286" s="1" t="s">
        <v>724</v>
      </c>
      <c r="C286" s="2">
        <v>2015</v>
      </c>
      <c r="D286" s="49">
        <v>1200</v>
      </c>
    </row>
    <row r="287" spans="1:4" s="9" customFormat="1" ht="12.75">
      <c r="A287" s="2">
        <v>21</v>
      </c>
      <c r="B287" s="1" t="s">
        <v>725</v>
      </c>
      <c r="C287" s="2">
        <v>2015</v>
      </c>
      <c r="D287" s="49">
        <v>600</v>
      </c>
    </row>
    <row r="288" spans="1:4" s="9" customFormat="1" ht="12.75">
      <c r="A288" s="2">
        <v>22</v>
      </c>
      <c r="B288" s="1" t="s">
        <v>610</v>
      </c>
      <c r="C288" s="2">
        <v>2015</v>
      </c>
      <c r="D288" s="49">
        <v>200</v>
      </c>
    </row>
    <row r="289" spans="1:4" s="9" customFormat="1" ht="12.75">
      <c r="A289" s="2">
        <v>23</v>
      </c>
      <c r="B289" s="1" t="s">
        <v>726</v>
      </c>
      <c r="C289" s="2">
        <v>2015</v>
      </c>
      <c r="D289" s="49">
        <v>1356.25</v>
      </c>
    </row>
    <row r="290" spans="1:4" s="9" customFormat="1" ht="12.75">
      <c r="A290" s="2">
        <v>24</v>
      </c>
      <c r="B290" s="1" t="s">
        <v>613</v>
      </c>
      <c r="C290" s="2">
        <v>2015</v>
      </c>
      <c r="D290" s="49">
        <v>1199</v>
      </c>
    </row>
    <row r="291" spans="1:4" s="9" customFormat="1" ht="12.75">
      <c r="A291" s="2">
        <v>25</v>
      </c>
      <c r="B291" s="1" t="s">
        <v>727</v>
      </c>
      <c r="C291" s="2">
        <v>2015</v>
      </c>
      <c r="D291" s="49">
        <v>311</v>
      </c>
    </row>
    <row r="292" spans="1:4" s="9" customFormat="1" ht="12.75">
      <c r="A292" s="2">
        <v>26</v>
      </c>
      <c r="B292" s="1" t="s">
        <v>728</v>
      </c>
      <c r="C292" s="2">
        <v>2015</v>
      </c>
      <c r="D292" s="49">
        <v>1560</v>
      </c>
    </row>
    <row r="293" spans="1:4" s="9" customFormat="1" ht="12.75">
      <c r="A293" s="2">
        <v>27</v>
      </c>
      <c r="B293" s="1" t="s">
        <v>729</v>
      </c>
      <c r="C293" s="2">
        <v>2015</v>
      </c>
      <c r="D293" s="49">
        <v>401.47</v>
      </c>
    </row>
    <row r="294" spans="1:4" s="9" customFormat="1" ht="12.75">
      <c r="A294" s="2">
        <v>28</v>
      </c>
      <c r="B294" s="1" t="s">
        <v>730</v>
      </c>
      <c r="C294" s="2">
        <v>2015</v>
      </c>
      <c r="D294" s="49">
        <v>2158.8</v>
      </c>
    </row>
    <row r="295" spans="1:4" s="9" customFormat="1" ht="12.75">
      <c r="A295" s="2">
        <v>29</v>
      </c>
      <c r="B295" s="1" t="s">
        <v>731</v>
      </c>
      <c r="C295" s="2">
        <v>2015</v>
      </c>
      <c r="D295" s="49">
        <v>1767.2</v>
      </c>
    </row>
    <row r="296" spans="1:4" s="9" customFormat="1" ht="12.75">
      <c r="A296" s="2">
        <v>30</v>
      </c>
      <c r="B296" s="1" t="s">
        <v>732</v>
      </c>
      <c r="C296" s="2">
        <v>2015</v>
      </c>
      <c r="D296" s="49">
        <v>840</v>
      </c>
    </row>
    <row r="297" spans="1:4" s="9" customFormat="1" ht="12.75">
      <c r="A297" s="2">
        <v>31</v>
      </c>
      <c r="B297" s="1" t="s">
        <v>733</v>
      </c>
      <c r="C297" s="2">
        <v>2013</v>
      </c>
      <c r="D297" s="49">
        <v>693</v>
      </c>
    </row>
    <row r="298" spans="1:4" s="9" customFormat="1" ht="12.75">
      <c r="A298" s="2">
        <v>32</v>
      </c>
      <c r="B298" s="1" t="s">
        <v>732</v>
      </c>
      <c r="C298" s="2">
        <v>2015</v>
      </c>
      <c r="D298" s="49">
        <v>840</v>
      </c>
    </row>
    <row r="299" spans="1:4" s="9" customFormat="1" ht="12.75">
      <c r="A299" s="2">
        <v>33</v>
      </c>
      <c r="B299" s="1" t="s">
        <v>734</v>
      </c>
      <c r="C299" s="2"/>
      <c r="D299" s="49">
        <v>343.17</v>
      </c>
    </row>
    <row r="300" spans="1:4" s="9" customFormat="1" ht="12.75">
      <c r="A300" s="2">
        <v>34</v>
      </c>
      <c r="B300" s="59" t="s">
        <v>735</v>
      </c>
      <c r="C300" s="43">
        <v>2015</v>
      </c>
      <c r="D300" s="63">
        <v>3149.33</v>
      </c>
    </row>
    <row r="301" spans="1:4" s="9" customFormat="1" ht="12.75">
      <c r="A301" s="2">
        <v>35</v>
      </c>
      <c r="B301" s="1" t="s">
        <v>602</v>
      </c>
      <c r="C301" s="43">
        <v>2014</v>
      </c>
      <c r="D301" s="49">
        <v>1177.11</v>
      </c>
    </row>
    <row r="302" spans="1:4" s="9" customFormat="1" ht="12.75">
      <c r="A302" s="2">
        <v>36</v>
      </c>
      <c r="B302" s="1" t="s">
        <v>736</v>
      </c>
      <c r="C302" s="2">
        <v>2014</v>
      </c>
      <c r="D302" s="49">
        <v>2559.98</v>
      </c>
    </row>
    <row r="303" spans="1:4" s="9" customFormat="1" ht="12.75">
      <c r="A303" s="2">
        <v>37</v>
      </c>
      <c r="B303" s="1" t="s">
        <v>737</v>
      </c>
      <c r="C303" s="2">
        <v>2015</v>
      </c>
      <c r="D303" s="49">
        <v>2740</v>
      </c>
    </row>
    <row r="304" spans="1:4" s="9" customFormat="1" ht="15" customHeight="1">
      <c r="A304" s="2">
        <v>38</v>
      </c>
      <c r="B304" s="1" t="s">
        <v>738</v>
      </c>
      <c r="C304" s="2">
        <v>2015</v>
      </c>
      <c r="D304" s="49">
        <v>2714.6</v>
      </c>
    </row>
    <row r="305" spans="1:4" s="9" customFormat="1" ht="12.75">
      <c r="A305" s="202" t="s">
        <v>6</v>
      </c>
      <c r="B305" s="203"/>
      <c r="C305" s="204"/>
      <c r="D305" s="71">
        <f>SUM(D267:D304)</f>
        <v>40500.25000000001</v>
      </c>
    </row>
    <row r="306" spans="1:4" s="9" customFormat="1" ht="12.75">
      <c r="A306" s="14"/>
      <c r="B306" s="14"/>
      <c r="C306" s="161"/>
      <c r="D306" s="91"/>
    </row>
    <row r="307" spans="1:4" s="9" customFormat="1" ht="12.75" customHeight="1">
      <c r="A307" s="227" t="s">
        <v>15</v>
      </c>
      <c r="B307" s="228"/>
      <c r="C307" s="228"/>
      <c r="D307" s="229"/>
    </row>
    <row r="308" spans="1:4" s="9" customFormat="1" ht="25.5">
      <c r="A308" s="3" t="s">
        <v>7</v>
      </c>
      <c r="B308" s="3" t="s">
        <v>8</v>
      </c>
      <c r="C308" s="3" t="s">
        <v>9</v>
      </c>
      <c r="D308" s="158" t="s">
        <v>10</v>
      </c>
    </row>
    <row r="309" spans="1:4" s="5" customFormat="1" ht="12.75" customHeight="1">
      <c r="A309" s="219" t="s">
        <v>739</v>
      </c>
      <c r="B309" s="220"/>
      <c r="C309" s="220"/>
      <c r="D309" s="225"/>
    </row>
    <row r="310" spans="1:4" s="5" customFormat="1" ht="25.5">
      <c r="A310" s="2">
        <v>1</v>
      </c>
      <c r="B310" s="1" t="s">
        <v>740</v>
      </c>
      <c r="C310" s="2">
        <v>2011</v>
      </c>
      <c r="D310" s="49">
        <v>12498.01</v>
      </c>
    </row>
    <row r="311" spans="1:4" s="9" customFormat="1" ht="14.25" customHeight="1">
      <c r="A311" s="202" t="s">
        <v>6</v>
      </c>
      <c r="B311" s="203"/>
      <c r="C311" s="204"/>
      <c r="D311" s="71">
        <f>SUM(D310)</f>
        <v>12498.01</v>
      </c>
    </row>
    <row r="312" spans="1:4" s="9" customFormat="1" ht="14.25" customHeight="1">
      <c r="A312" s="27"/>
      <c r="B312" s="27"/>
      <c r="C312" s="27"/>
      <c r="D312" s="174"/>
    </row>
    <row r="313" spans="1:4" ht="12.75">
      <c r="A313" s="14"/>
      <c r="C313" s="161"/>
      <c r="D313" s="91"/>
    </row>
    <row r="314" spans="1:4" s="9" customFormat="1" ht="12.75">
      <c r="A314" s="14"/>
      <c r="B314" s="230" t="s">
        <v>11</v>
      </c>
      <c r="C314" s="230"/>
      <c r="D314" s="76">
        <f>SUM(D18,D37,D43,D47,D62,D73,D77,D81,D102,D110,D133)</f>
        <v>185594.23</v>
      </c>
    </row>
    <row r="315" spans="1:4" s="9" customFormat="1" ht="12.75">
      <c r="A315" s="14"/>
      <c r="B315" s="230" t="s">
        <v>12</v>
      </c>
      <c r="C315" s="230"/>
      <c r="D315" s="76">
        <f>SUM(D161,D176,D184,D188,D204,D231,D243,D252,D265,D305)</f>
        <v>332450.15</v>
      </c>
    </row>
    <row r="316" spans="1:4" s="9" customFormat="1" ht="12.75">
      <c r="A316" s="14"/>
      <c r="B316" s="230" t="s">
        <v>63</v>
      </c>
      <c r="C316" s="230"/>
      <c r="D316" s="76">
        <f>SUM(D311)</f>
        <v>12498.01</v>
      </c>
    </row>
    <row r="317" spans="1:4" s="9" customFormat="1" ht="12.75">
      <c r="A317" s="14"/>
      <c r="B317" s="14"/>
      <c r="C317" s="161"/>
      <c r="D317" s="91"/>
    </row>
    <row r="318" spans="1:4" ht="12.75">
      <c r="A318" s="14"/>
      <c r="C318" s="161"/>
      <c r="D318" s="91"/>
    </row>
    <row r="319" spans="1:4" ht="12.75">
      <c r="A319" s="14"/>
      <c r="C319" s="161"/>
      <c r="D319" s="91"/>
    </row>
    <row r="320" spans="1:4" ht="18" customHeight="1">
      <c r="A320" s="14"/>
      <c r="C320" s="161"/>
      <c r="D320" s="91"/>
    </row>
    <row r="321" spans="1:4" ht="20.25" customHeight="1">
      <c r="A321" s="14"/>
      <c r="C321" s="161"/>
      <c r="D321" s="91"/>
    </row>
    <row r="322" spans="1:4" ht="12.75">
      <c r="A322" s="14"/>
      <c r="C322" s="161"/>
      <c r="D322" s="91"/>
    </row>
    <row r="323" spans="1:4" ht="12.75">
      <c r="A323" s="14"/>
      <c r="C323" s="161"/>
      <c r="D323" s="91"/>
    </row>
    <row r="324" spans="1:4" ht="12.75">
      <c r="A324" s="14"/>
      <c r="C324" s="161"/>
      <c r="D324" s="91"/>
    </row>
    <row r="325" spans="1:4" ht="12.75">
      <c r="A325" s="14"/>
      <c r="C325" s="161"/>
      <c r="D325" s="91"/>
    </row>
    <row r="326" spans="1:4" ht="12.75">
      <c r="A326" s="14"/>
      <c r="C326" s="161"/>
      <c r="D326" s="91"/>
    </row>
    <row r="327" spans="1:4" ht="12.75">
      <c r="A327" s="14"/>
      <c r="C327" s="161"/>
      <c r="D327" s="91"/>
    </row>
    <row r="328" spans="1:4" ht="12.75">
      <c r="A328" s="14"/>
      <c r="C328" s="161"/>
      <c r="D328" s="91"/>
    </row>
    <row r="329" spans="1:4" ht="12.75">
      <c r="A329" s="14"/>
      <c r="C329" s="161"/>
      <c r="D329" s="91"/>
    </row>
    <row r="330" spans="1:4" ht="12.75">
      <c r="A330" s="14"/>
      <c r="C330" s="161"/>
      <c r="D330" s="91"/>
    </row>
    <row r="331" spans="1:4" ht="12.75">
      <c r="A331" s="14"/>
      <c r="C331" s="161"/>
      <c r="D331" s="91"/>
    </row>
    <row r="332" spans="1:4" ht="12.75">
      <c r="A332" s="14"/>
      <c r="C332" s="161"/>
      <c r="D332" s="91"/>
    </row>
    <row r="333" spans="1:4" ht="12.75">
      <c r="A333" s="14"/>
      <c r="C333" s="161"/>
      <c r="D333" s="91"/>
    </row>
    <row r="334" spans="1:4" ht="12.75">
      <c r="A334" s="14"/>
      <c r="C334" s="161"/>
      <c r="D334" s="91"/>
    </row>
    <row r="335" spans="1:4" ht="12.75">
      <c r="A335" s="14"/>
      <c r="C335" s="161"/>
      <c r="D335" s="91"/>
    </row>
    <row r="336" spans="1:4" ht="12.75">
      <c r="A336" s="14"/>
      <c r="C336" s="161"/>
      <c r="D336" s="91"/>
    </row>
    <row r="337" spans="1:4" ht="12.75">
      <c r="A337" s="14"/>
      <c r="C337" s="161"/>
      <c r="D337" s="91"/>
    </row>
    <row r="338" spans="1:4" ht="12.75">
      <c r="A338" s="14"/>
      <c r="C338" s="161"/>
      <c r="D338" s="91"/>
    </row>
    <row r="339" spans="1:4" ht="12.75">
      <c r="A339" s="14"/>
      <c r="C339" s="161"/>
      <c r="D339" s="91"/>
    </row>
    <row r="340" spans="1:4" ht="12.75">
      <c r="A340" s="14"/>
      <c r="C340" s="161"/>
      <c r="D340" s="91"/>
    </row>
    <row r="341" spans="1:4" ht="12.75">
      <c r="A341" s="14"/>
      <c r="C341" s="161"/>
      <c r="D341" s="91"/>
    </row>
    <row r="342" spans="1:4" ht="12.75">
      <c r="A342" s="14"/>
      <c r="C342" s="161"/>
      <c r="D342" s="91"/>
    </row>
    <row r="343" spans="1:4" ht="12.75">
      <c r="A343" s="14"/>
      <c r="C343" s="161"/>
      <c r="D343" s="91"/>
    </row>
    <row r="344" spans="1:4" ht="12.75">
      <c r="A344" s="14"/>
      <c r="C344" s="161"/>
      <c r="D344" s="91"/>
    </row>
    <row r="345" spans="1:4" ht="12.75">
      <c r="A345" s="14"/>
      <c r="C345" s="161"/>
      <c r="D345" s="91"/>
    </row>
    <row r="346" spans="1:4" ht="12.75">
      <c r="A346" s="14"/>
      <c r="C346" s="161"/>
      <c r="D346" s="91"/>
    </row>
    <row r="347" spans="1:4" ht="12.75">
      <c r="A347" s="14"/>
      <c r="C347" s="161"/>
      <c r="D347" s="91"/>
    </row>
    <row r="348" spans="1:4" ht="12.75">
      <c r="A348" s="14"/>
      <c r="C348" s="161"/>
      <c r="D348" s="91"/>
    </row>
    <row r="349" spans="1:4" ht="12.75">
      <c r="A349" s="14"/>
      <c r="C349" s="161"/>
      <c r="D349" s="91"/>
    </row>
    <row r="350" spans="1:4" ht="12.75">
      <c r="A350" s="14"/>
      <c r="C350" s="161"/>
      <c r="D350" s="91"/>
    </row>
    <row r="351" spans="1:4" ht="12.75">
      <c r="A351" s="14"/>
      <c r="C351" s="161"/>
      <c r="D351" s="91"/>
    </row>
    <row r="352" spans="1:4" ht="12.75">
      <c r="A352" s="14"/>
      <c r="C352" s="161"/>
      <c r="D352" s="91"/>
    </row>
    <row r="353" spans="1:4" ht="12.75">
      <c r="A353" s="14"/>
      <c r="C353" s="161"/>
      <c r="D353" s="91"/>
    </row>
    <row r="354" spans="1:4" ht="12.75">
      <c r="A354" s="14"/>
      <c r="C354" s="161"/>
      <c r="D354" s="91"/>
    </row>
    <row r="355" spans="1:4" ht="12.75">
      <c r="A355" s="14"/>
      <c r="C355" s="161"/>
      <c r="D355" s="91"/>
    </row>
    <row r="356" spans="1:4" ht="12.75">
      <c r="A356" s="14"/>
      <c r="C356" s="161"/>
      <c r="D356" s="91"/>
    </row>
    <row r="357" spans="1:4" ht="12.75">
      <c r="A357" s="14"/>
      <c r="C357" s="161"/>
      <c r="D357" s="91"/>
    </row>
    <row r="358" spans="1:4" ht="12.75">
      <c r="A358" s="14"/>
      <c r="C358" s="161"/>
      <c r="D358" s="91"/>
    </row>
    <row r="359" spans="1:4" ht="12.75">
      <c r="A359" s="14"/>
      <c r="C359" s="161"/>
      <c r="D359" s="91"/>
    </row>
    <row r="360" spans="1:4" ht="12.75">
      <c r="A360" s="14"/>
      <c r="C360" s="161"/>
      <c r="D360" s="91"/>
    </row>
    <row r="361" spans="1:4" ht="12.75">
      <c r="A361" s="14"/>
      <c r="C361" s="161"/>
      <c r="D361" s="91"/>
    </row>
    <row r="362" spans="1:4" ht="12.75">
      <c r="A362" s="14"/>
      <c r="C362" s="161"/>
      <c r="D362" s="91"/>
    </row>
    <row r="363" spans="1:4" ht="12.75">
      <c r="A363" s="14"/>
      <c r="C363" s="161"/>
      <c r="D363" s="91"/>
    </row>
    <row r="364" spans="1:4" ht="12.75">
      <c r="A364" s="14"/>
      <c r="C364" s="161"/>
      <c r="D364" s="91"/>
    </row>
    <row r="365" spans="1:4" ht="12.75">
      <c r="A365" s="14"/>
      <c r="C365" s="161"/>
      <c r="D365" s="91"/>
    </row>
    <row r="366" spans="1:4" ht="12.75">
      <c r="A366" s="14"/>
      <c r="C366" s="161"/>
      <c r="D366" s="91"/>
    </row>
    <row r="367" spans="1:4" ht="12.75">
      <c r="A367" s="14"/>
      <c r="C367" s="161"/>
      <c r="D367" s="91"/>
    </row>
    <row r="368" spans="1:4" ht="12.75">
      <c r="A368" s="14"/>
      <c r="C368" s="161"/>
      <c r="D368" s="91"/>
    </row>
    <row r="369" spans="1:4" ht="12.75">
      <c r="A369" s="14"/>
      <c r="C369" s="161"/>
      <c r="D369" s="91"/>
    </row>
    <row r="370" spans="1:4" ht="12.75">
      <c r="A370" s="14"/>
      <c r="C370" s="161"/>
      <c r="D370" s="91"/>
    </row>
    <row r="371" spans="1:4" ht="12.75">
      <c r="A371" s="14"/>
      <c r="C371" s="161"/>
      <c r="D371" s="91"/>
    </row>
    <row r="372" spans="1:4" ht="12.75">
      <c r="A372" s="14"/>
      <c r="C372" s="161"/>
      <c r="D372" s="91"/>
    </row>
    <row r="373" spans="1:4" ht="12.75">
      <c r="A373" s="14"/>
      <c r="C373" s="161"/>
      <c r="D373" s="91"/>
    </row>
    <row r="374" spans="1:4" ht="12.75">
      <c r="A374" s="14"/>
      <c r="C374" s="161"/>
      <c r="D374" s="91"/>
    </row>
    <row r="375" spans="1:4" ht="12.75">
      <c r="A375" s="14"/>
      <c r="C375" s="161"/>
      <c r="D375" s="91"/>
    </row>
    <row r="376" spans="1:4" ht="12.75">
      <c r="A376" s="14"/>
      <c r="C376" s="161"/>
      <c r="D376" s="91"/>
    </row>
    <row r="377" spans="1:4" ht="12.75">
      <c r="A377" s="14"/>
      <c r="C377" s="161"/>
      <c r="D377" s="91"/>
    </row>
    <row r="378" spans="1:4" ht="12.75">
      <c r="A378" s="14"/>
      <c r="C378" s="161"/>
      <c r="D378" s="91"/>
    </row>
    <row r="379" spans="1:4" ht="12.75">
      <c r="A379" s="14"/>
      <c r="C379" s="161"/>
      <c r="D379" s="91"/>
    </row>
    <row r="380" spans="1:4" ht="12.75">
      <c r="A380" s="14"/>
      <c r="C380" s="161"/>
      <c r="D380" s="91"/>
    </row>
    <row r="381" spans="1:4" ht="12.75">
      <c r="A381" s="14"/>
      <c r="C381" s="161"/>
      <c r="D381" s="91"/>
    </row>
    <row r="382" spans="1:4" ht="12.75">
      <c r="A382" s="14"/>
      <c r="C382" s="161"/>
      <c r="D382" s="91"/>
    </row>
    <row r="383" spans="1:4" ht="12.75">
      <c r="A383" s="14"/>
      <c r="C383" s="161"/>
      <c r="D383" s="91"/>
    </row>
    <row r="384" spans="1:4" ht="12.75">
      <c r="A384" s="14"/>
      <c r="C384" s="161"/>
      <c r="D384" s="91"/>
    </row>
    <row r="385" spans="1:4" ht="12.75">
      <c r="A385" s="14"/>
      <c r="C385" s="161"/>
      <c r="D385" s="91"/>
    </row>
    <row r="386" spans="1:4" ht="12.75">
      <c r="A386" s="14"/>
      <c r="C386" s="161"/>
      <c r="D386" s="91"/>
    </row>
    <row r="387" spans="1:4" ht="12.75">
      <c r="A387" s="14"/>
      <c r="C387" s="161"/>
      <c r="D387" s="91"/>
    </row>
    <row r="388" spans="1:4" ht="12.75">
      <c r="A388" s="14"/>
      <c r="C388" s="161"/>
      <c r="D388" s="91"/>
    </row>
    <row r="389" spans="1:4" ht="12.75">
      <c r="A389" s="14"/>
      <c r="C389" s="161"/>
      <c r="D389" s="91"/>
    </row>
    <row r="390" spans="1:4" ht="12.75">
      <c r="A390" s="14"/>
      <c r="C390" s="161"/>
      <c r="D390" s="91"/>
    </row>
    <row r="391" spans="1:4" ht="12.75">
      <c r="A391" s="14"/>
      <c r="C391" s="161"/>
      <c r="D391" s="91"/>
    </row>
    <row r="392" spans="1:4" ht="12.75">
      <c r="A392" s="14"/>
      <c r="C392" s="161"/>
      <c r="D392" s="91"/>
    </row>
    <row r="393" spans="1:4" ht="12.75">
      <c r="A393" s="14"/>
      <c r="C393" s="161"/>
      <c r="D393" s="91"/>
    </row>
    <row r="394" spans="1:4" ht="12.75">
      <c r="A394" s="14"/>
      <c r="C394" s="161"/>
      <c r="D394" s="91"/>
    </row>
    <row r="395" spans="1:4" ht="12.75">
      <c r="A395" s="14"/>
      <c r="C395" s="161"/>
      <c r="D395" s="91"/>
    </row>
    <row r="396" spans="1:4" ht="12.75">
      <c r="A396" s="14"/>
      <c r="C396" s="161"/>
      <c r="D396" s="91"/>
    </row>
    <row r="397" spans="1:4" ht="12.75">
      <c r="A397" s="14"/>
      <c r="C397" s="161"/>
      <c r="D397" s="91"/>
    </row>
    <row r="398" spans="1:4" ht="12.75">
      <c r="A398" s="14"/>
      <c r="C398" s="161"/>
      <c r="D398" s="91"/>
    </row>
    <row r="399" spans="1:4" ht="12.75">
      <c r="A399" s="14"/>
      <c r="C399" s="161"/>
      <c r="D399" s="91"/>
    </row>
    <row r="400" spans="1:4" ht="12.75">
      <c r="A400" s="14"/>
      <c r="C400" s="161"/>
      <c r="D400" s="91"/>
    </row>
    <row r="401" spans="1:4" ht="12.75">
      <c r="A401" s="14"/>
      <c r="C401" s="161"/>
      <c r="D401" s="91"/>
    </row>
    <row r="402" spans="1:4" ht="12.75">
      <c r="A402" s="14"/>
      <c r="C402" s="161"/>
      <c r="D402" s="91"/>
    </row>
    <row r="403" spans="1:4" ht="12.75">
      <c r="A403" s="14"/>
      <c r="C403" s="161"/>
      <c r="D403" s="91"/>
    </row>
    <row r="404" spans="1:4" ht="12.75">
      <c r="A404" s="14"/>
      <c r="C404" s="161"/>
      <c r="D404" s="91"/>
    </row>
    <row r="405" spans="1:4" ht="12.75">
      <c r="A405" s="14"/>
      <c r="C405" s="161"/>
      <c r="D405" s="91"/>
    </row>
    <row r="406" spans="1:4" ht="12.75">
      <c r="A406" s="14"/>
      <c r="C406" s="161"/>
      <c r="D406" s="91"/>
    </row>
    <row r="407" spans="1:4" ht="12.75">
      <c r="A407" s="14"/>
      <c r="C407" s="161"/>
      <c r="D407" s="91"/>
    </row>
    <row r="408" spans="1:4" ht="12.75">
      <c r="A408" s="14"/>
      <c r="C408" s="161"/>
      <c r="D408" s="91"/>
    </row>
    <row r="409" spans="1:4" ht="12.75">
      <c r="A409" s="14"/>
      <c r="C409" s="161"/>
      <c r="D409" s="91"/>
    </row>
    <row r="410" spans="1:4" ht="12.75">
      <c r="A410" s="14"/>
      <c r="C410" s="161"/>
      <c r="D410" s="91"/>
    </row>
    <row r="411" spans="1:4" ht="12.75">
      <c r="A411" s="14"/>
      <c r="C411" s="161"/>
      <c r="D411" s="91"/>
    </row>
    <row r="412" spans="1:4" ht="12.75">
      <c r="A412" s="14"/>
      <c r="C412" s="161"/>
      <c r="D412" s="91"/>
    </row>
    <row r="413" spans="1:4" ht="12.75">
      <c r="A413" s="14"/>
      <c r="C413" s="161"/>
      <c r="D413" s="91"/>
    </row>
    <row r="414" spans="1:4" ht="12.75">
      <c r="A414" s="14"/>
      <c r="C414" s="161"/>
      <c r="D414" s="91"/>
    </row>
    <row r="415" spans="1:4" ht="12.75">
      <c r="A415" s="14"/>
      <c r="C415" s="161"/>
      <c r="D415" s="91"/>
    </row>
    <row r="416" spans="1:4" ht="12.75">
      <c r="A416" s="14"/>
      <c r="C416" s="161"/>
      <c r="D416" s="91"/>
    </row>
    <row r="417" spans="1:4" ht="12.75">
      <c r="A417" s="14"/>
      <c r="C417" s="161"/>
      <c r="D417" s="91"/>
    </row>
    <row r="418" spans="1:4" ht="12.75">
      <c r="A418" s="14"/>
      <c r="C418" s="161"/>
      <c r="D418" s="91"/>
    </row>
    <row r="419" spans="1:4" ht="12.75">
      <c r="A419" s="14"/>
      <c r="C419" s="161"/>
      <c r="D419" s="91"/>
    </row>
    <row r="420" spans="1:4" ht="12.75">
      <c r="A420" s="14"/>
      <c r="C420" s="161"/>
      <c r="D420" s="91"/>
    </row>
    <row r="421" spans="1:4" ht="12.75">
      <c r="A421" s="14"/>
      <c r="C421" s="161"/>
      <c r="D421" s="91"/>
    </row>
    <row r="422" spans="1:4" ht="12.75">
      <c r="A422" s="14"/>
      <c r="C422" s="161"/>
      <c r="D422" s="91"/>
    </row>
    <row r="423" spans="1:4" ht="12.75">
      <c r="A423" s="14"/>
      <c r="C423" s="161"/>
      <c r="D423" s="91"/>
    </row>
    <row r="424" spans="1:4" ht="12.75">
      <c r="A424" s="14"/>
      <c r="C424" s="161"/>
      <c r="D424" s="91"/>
    </row>
    <row r="425" spans="1:4" ht="12.75">
      <c r="A425" s="14"/>
      <c r="C425" s="161"/>
      <c r="D425" s="91"/>
    </row>
    <row r="426" spans="1:4" ht="12.75">
      <c r="A426" s="14"/>
      <c r="C426" s="161"/>
      <c r="D426" s="91"/>
    </row>
    <row r="427" spans="1:4" ht="12.75">
      <c r="A427" s="14"/>
      <c r="C427" s="161"/>
      <c r="D427" s="91"/>
    </row>
    <row r="428" spans="1:4" ht="12.75">
      <c r="A428" s="14"/>
      <c r="C428" s="161"/>
      <c r="D428" s="91"/>
    </row>
    <row r="429" spans="1:4" ht="12.75">
      <c r="A429" s="14"/>
      <c r="C429" s="161"/>
      <c r="D429" s="91"/>
    </row>
    <row r="430" spans="1:4" ht="12.75">
      <c r="A430" s="14"/>
      <c r="C430" s="161"/>
      <c r="D430" s="91"/>
    </row>
    <row r="431" spans="1:4" ht="12.75">
      <c r="A431" s="14"/>
      <c r="C431" s="161"/>
      <c r="D431" s="91"/>
    </row>
    <row r="432" spans="1:4" ht="12.75">
      <c r="A432" s="14"/>
      <c r="C432" s="161"/>
      <c r="D432" s="91"/>
    </row>
    <row r="433" spans="1:4" ht="12.75">
      <c r="A433" s="14"/>
      <c r="C433" s="161"/>
      <c r="D433" s="91"/>
    </row>
    <row r="434" spans="1:4" ht="12.75">
      <c r="A434" s="14"/>
      <c r="C434" s="161"/>
      <c r="D434" s="91"/>
    </row>
    <row r="435" spans="1:4" ht="12.75">
      <c r="A435" s="14"/>
      <c r="C435" s="161"/>
      <c r="D435" s="91"/>
    </row>
    <row r="436" spans="1:4" ht="12.75">
      <c r="A436" s="14"/>
      <c r="C436" s="161"/>
      <c r="D436" s="91"/>
    </row>
    <row r="437" spans="1:4" ht="12.75">
      <c r="A437" s="14"/>
      <c r="C437" s="161"/>
      <c r="D437" s="91"/>
    </row>
    <row r="438" spans="1:4" ht="12.75">
      <c r="A438" s="14"/>
      <c r="C438" s="161"/>
      <c r="D438" s="91"/>
    </row>
    <row r="439" spans="1:4" ht="12.75">
      <c r="A439" s="14"/>
      <c r="C439" s="161"/>
      <c r="D439" s="91"/>
    </row>
    <row r="440" spans="1:4" ht="12.75">
      <c r="A440" s="14"/>
      <c r="C440" s="161"/>
      <c r="D440" s="91"/>
    </row>
    <row r="441" spans="1:4" ht="12.75">
      <c r="A441" s="14"/>
      <c r="C441" s="161"/>
      <c r="D441" s="91"/>
    </row>
    <row r="442" spans="1:4" ht="12.75">
      <c r="A442" s="14"/>
      <c r="C442" s="161"/>
      <c r="D442" s="91"/>
    </row>
    <row r="443" spans="1:4" ht="12.75">
      <c r="A443" s="14"/>
      <c r="C443" s="161"/>
      <c r="D443" s="91"/>
    </row>
    <row r="444" spans="1:4" ht="12.75">
      <c r="A444" s="14"/>
      <c r="C444" s="161"/>
      <c r="D444" s="91"/>
    </row>
    <row r="445" spans="1:4" ht="12.75">
      <c r="A445" s="14"/>
      <c r="C445" s="161"/>
      <c r="D445" s="91"/>
    </row>
    <row r="446" spans="1:4" ht="12.75">
      <c r="A446" s="14"/>
      <c r="C446" s="161"/>
      <c r="D446" s="91"/>
    </row>
    <row r="447" spans="1:4" ht="12.75">
      <c r="A447" s="14"/>
      <c r="C447" s="161"/>
      <c r="D447" s="91"/>
    </row>
    <row r="448" spans="1:4" ht="12.75">
      <c r="A448" s="14"/>
      <c r="C448" s="161"/>
      <c r="D448" s="91"/>
    </row>
    <row r="449" spans="1:4" ht="12.75">
      <c r="A449" s="14"/>
      <c r="C449" s="161"/>
      <c r="D449" s="91"/>
    </row>
    <row r="450" spans="1:4" ht="12.75">
      <c r="A450" s="14"/>
      <c r="C450" s="161"/>
      <c r="D450" s="91"/>
    </row>
    <row r="451" spans="1:4" ht="12.75">
      <c r="A451" s="14"/>
      <c r="C451" s="161"/>
      <c r="D451" s="91"/>
    </row>
    <row r="452" spans="1:4" ht="12.75">
      <c r="A452" s="14"/>
      <c r="C452" s="161"/>
      <c r="D452" s="91"/>
    </row>
    <row r="453" spans="1:4" ht="12.75">
      <c r="A453" s="14"/>
      <c r="C453" s="161"/>
      <c r="D453" s="91"/>
    </row>
    <row r="454" spans="1:4" ht="12.75">
      <c r="A454" s="14"/>
      <c r="C454" s="161"/>
      <c r="D454" s="91"/>
    </row>
    <row r="455" spans="1:4" ht="12.75">
      <c r="A455" s="14"/>
      <c r="C455" s="161"/>
      <c r="D455" s="91"/>
    </row>
    <row r="456" spans="1:4" ht="12.75">
      <c r="A456" s="14"/>
      <c r="C456" s="161"/>
      <c r="D456" s="91"/>
    </row>
    <row r="457" spans="1:4" ht="12.75">
      <c r="A457" s="14"/>
      <c r="C457" s="161"/>
      <c r="D457" s="91"/>
    </row>
    <row r="458" spans="1:4" ht="12.75">
      <c r="A458" s="14"/>
      <c r="C458" s="161"/>
      <c r="D458" s="91"/>
    </row>
    <row r="459" spans="1:4" ht="12.75">
      <c r="A459" s="14"/>
      <c r="C459" s="161"/>
      <c r="D459" s="91"/>
    </row>
    <row r="460" spans="1:4" ht="12.75">
      <c r="A460" s="14"/>
      <c r="C460" s="161"/>
      <c r="D460" s="91"/>
    </row>
    <row r="461" spans="1:4" ht="12.75">
      <c r="A461" s="14"/>
      <c r="C461" s="161"/>
      <c r="D461" s="91"/>
    </row>
    <row r="462" spans="1:4" ht="12.75">
      <c r="A462" s="14"/>
      <c r="C462" s="161"/>
      <c r="D462" s="91"/>
    </row>
    <row r="463" spans="1:4" ht="12.75">
      <c r="A463" s="14"/>
      <c r="C463" s="161"/>
      <c r="D463" s="91"/>
    </row>
    <row r="464" spans="1:4" ht="12.75">
      <c r="A464" s="14"/>
      <c r="C464" s="161"/>
      <c r="D464" s="91"/>
    </row>
    <row r="465" spans="1:4" ht="12.75">
      <c r="A465" s="14"/>
      <c r="C465" s="161"/>
      <c r="D465" s="91"/>
    </row>
    <row r="466" spans="1:4" ht="12.75">
      <c r="A466" s="14"/>
      <c r="C466" s="161"/>
      <c r="D466" s="91"/>
    </row>
    <row r="467" spans="1:4" ht="12.75">
      <c r="A467" s="14"/>
      <c r="C467" s="161"/>
      <c r="D467" s="91"/>
    </row>
    <row r="468" spans="1:4" ht="12.75">
      <c r="A468" s="14"/>
      <c r="C468" s="161"/>
      <c r="D468" s="91"/>
    </row>
    <row r="469" spans="1:4" ht="12.75">
      <c r="A469" s="14"/>
      <c r="C469" s="161"/>
      <c r="D469" s="91"/>
    </row>
    <row r="470" spans="1:4" ht="12.75">
      <c r="A470" s="14"/>
      <c r="C470" s="161"/>
      <c r="D470" s="91"/>
    </row>
    <row r="471" spans="1:4" ht="12.75">
      <c r="A471" s="14"/>
      <c r="C471" s="161"/>
      <c r="D471" s="91"/>
    </row>
    <row r="472" spans="1:4" ht="12.75">
      <c r="A472" s="14"/>
      <c r="C472" s="161"/>
      <c r="D472" s="91"/>
    </row>
    <row r="473" spans="1:4" ht="12.75">
      <c r="A473" s="14"/>
      <c r="C473" s="161"/>
      <c r="D473" s="91"/>
    </row>
    <row r="474" spans="1:4" ht="12.75">
      <c r="A474" s="14"/>
      <c r="C474" s="161"/>
      <c r="D474" s="91"/>
    </row>
    <row r="475" spans="1:4" ht="12.75">
      <c r="A475" s="14"/>
      <c r="C475" s="161"/>
      <c r="D475" s="91"/>
    </row>
    <row r="476" spans="1:4" ht="12.75">
      <c r="A476" s="14"/>
      <c r="C476" s="161"/>
      <c r="D476" s="91"/>
    </row>
    <row r="477" spans="1:4" ht="12.75">
      <c r="A477" s="14"/>
      <c r="C477" s="161"/>
      <c r="D477" s="91"/>
    </row>
    <row r="478" spans="1:4" ht="12.75">
      <c r="A478" s="14"/>
      <c r="C478" s="161"/>
      <c r="D478" s="91"/>
    </row>
    <row r="479" spans="1:4" ht="12.75">
      <c r="A479" s="14"/>
      <c r="C479" s="161"/>
      <c r="D479" s="91"/>
    </row>
    <row r="480" spans="1:4" ht="12.75">
      <c r="A480" s="14"/>
      <c r="C480" s="161"/>
      <c r="D480" s="91"/>
    </row>
    <row r="481" spans="1:4" ht="12.75">
      <c r="A481" s="14"/>
      <c r="C481" s="161"/>
      <c r="D481" s="91"/>
    </row>
    <row r="482" spans="1:4" ht="12.75">
      <c r="A482" s="14"/>
      <c r="C482" s="161"/>
      <c r="D482" s="91"/>
    </row>
    <row r="483" spans="1:4" ht="12.75">
      <c r="A483" s="14"/>
      <c r="C483" s="161"/>
      <c r="D483" s="91"/>
    </row>
    <row r="484" spans="1:4" ht="12.75">
      <c r="A484" s="14"/>
      <c r="C484" s="161"/>
      <c r="D484" s="91"/>
    </row>
    <row r="485" spans="1:4" ht="12.75">
      <c r="A485" s="14"/>
      <c r="C485" s="161"/>
      <c r="D485" s="91"/>
    </row>
    <row r="486" spans="1:4" ht="12.75">
      <c r="A486" s="14"/>
      <c r="C486" s="161"/>
      <c r="D486" s="91"/>
    </row>
    <row r="487" spans="1:4" ht="12.75">
      <c r="A487" s="14"/>
      <c r="C487" s="161"/>
      <c r="D487" s="91"/>
    </row>
    <row r="488" spans="1:4" ht="12.75">
      <c r="A488" s="14"/>
      <c r="C488" s="161"/>
      <c r="D488" s="91"/>
    </row>
    <row r="489" spans="1:4" ht="12.75">
      <c r="A489" s="14"/>
      <c r="C489" s="161"/>
      <c r="D489" s="91"/>
    </row>
    <row r="490" spans="1:4" ht="12.75">
      <c r="A490" s="14"/>
      <c r="C490" s="161"/>
      <c r="D490" s="91"/>
    </row>
    <row r="491" spans="1:4" ht="12.75">
      <c r="A491" s="14"/>
      <c r="C491" s="161"/>
      <c r="D491" s="91"/>
    </row>
    <row r="492" spans="1:4" ht="12.75">
      <c r="A492" s="14"/>
      <c r="C492" s="161"/>
      <c r="D492" s="91"/>
    </row>
    <row r="493" spans="1:4" ht="12.75">
      <c r="A493" s="14"/>
      <c r="C493" s="161"/>
      <c r="D493" s="91"/>
    </row>
    <row r="494" spans="1:4" ht="12.75">
      <c r="A494" s="14"/>
      <c r="C494" s="161"/>
      <c r="D494" s="91"/>
    </row>
    <row r="495" spans="1:4" ht="12.75">
      <c r="A495" s="14"/>
      <c r="C495" s="161"/>
      <c r="D495" s="91"/>
    </row>
    <row r="496" spans="1:4" ht="12.75">
      <c r="A496" s="14"/>
      <c r="C496" s="161"/>
      <c r="D496" s="91"/>
    </row>
    <row r="497" spans="1:4" ht="12.75">
      <c r="A497" s="14"/>
      <c r="C497" s="161"/>
      <c r="D497" s="91"/>
    </row>
    <row r="498" spans="1:4" ht="12.75">
      <c r="A498" s="14"/>
      <c r="C498" s="161"/>
      <c r="D498" s="91"/>
    </row>
    <row r="499" spans="1:4" ht="12.75">
      <c r="A499" s="14"/>
      <c r="C499" s="161"/>
      <c r="D499" s="91"/>
    </row>
    <row r="500" spans="1:4" ht="12.75">
      <c r="A500" s="14"/>
      <c r="C500" s="161"/>
      <c r="D500" s="91"/>
    </row>
    <row r="501" spans="1:4" ht="12.75">
      <c r="A501" s="14"/>
      <c r="C501" s="161"/>
      <c r="D501" s="91"/>
    </row>
    <row r="502" spans="1:4" ht="12.75">
      <c r="A502" s="14"/>
      <c r="C502" s="161"/>
      <c r="D502" s="91"/>
    </row>
    <row r="503" spans="1:4" ht="12.75">
      <c r="A503" s="14"/>
      <c r="C503" s="161"/>
      <c r="D503" s="91"/>
    </row>
    <row r="504" spans="1:4" ht="12.75">
      <c r="A504" s="14"/>
      <c r="C504" s="161"/>
      <c r="D504" s="91"/>
    </row>
    <row r="505" spans="1:4" ht="12.75">
      <c r="A505" s="14"/>
      <c r="C505" s="161"/>
      <c r="D505" s="91"/>
    </row>
    <row r="506" spans="1:4" ht="12.75">
      <c r="A506" s="14"/>
      <c r="C506" s="161"/>
      <c r="D506" s="91"/>
    </row>
    <row r="507" spans="1:4" ht="12.75">
      <c r="A507" s="14"/>
      <c r="C507" s="161"/>
      <c r="D507" s="91"/>
    </row>
    <row r="508" spans="1:4" ht="12.75">
      <c r="A508" s="14"/>
      <c r="C508" s="161"/>
      <c r="D508" s="91"/>
    </row>
    <row r="509" spans="1:4" ht="12.75">
      <c r="A509" s="14"/>
      <c r="C509" s="161"/>
      <c r="D509" s="91"/>
    </row>
    <row r="510" spans="1:4" ht="12.75">
      <c r="A510" s="14"/>
      <c r="C510" s="161"/>
      <c r="D510" s="91"/>
    </row>
    <row r="511" spans="1:4" ht="12.75">
      <c r="A511" s="14"/>
      <c r="C511" s="161"/>
      <c r="D511" s="91"/>
    </row>
    <row r="512" spans="1:4" ht="12.75">
      <c r="A512" s="14"/>
      <c r="C512" s="161"/>
      <c r="D512" s="91"/>
    </row>
    <row r="513" spans="1:4" ht="12.75">
      <c r="A513" s="14"/>
      <c r="C513" s="161"/>
      <c r="D513" s="91"/>
    </row>
    <row r="514" spans="1:4" ht="12.75">
      <c r="A514" s="14"/>
      <c r="C514" s="161"/>
      <c r="D514" s="91"/>
    </row>
    <row r="515" spans="1:4" ht="12.75">
      <c r="A515" s="14"/>
      <c r="C515" s="161"/>
      <c r="D515" s="91"/>
    </row>
    <row r="516" spans="1:4" ht="12.75">
      <c r="A516" s="14"/>
      <c r="C516" s="161"/>
      <c r="D516" s="91"/>
    </row>
    <row r="517" spans="1:4" ht="12.75">
      <c r="A517" s="14"/>
      <c r="C517" s="161"/>
      <c r="D517" s="91"/>
    </row>
    <row r="518" spans="1:4" ht="12.75">
      <c r="A518" s="14"/>
      <c r="C518" s="161"/>
      <c r="D518" s="91"/>
    </row>
    <row r="519" spans="1:4" ht="12.75">
      <c r="A519" s="14"/>
      <c r="C519" s="161"/>
      <c r="D519" s="91"/>
    </row>
    <row r="520" spans="1:4" ht="12.75">
      <c r="A520" s="14"/>
      <c r="C520" s="161"/>
      <c r="D520" s="91"/>
    </row>
    <row r="521" spans="1:4" ht="12.75">
      <c r="A521" s="14"/>
      <c r="C521" s="161"/>
      <c r="D521" s="91"/>
    </row>
    <row r="522" spans="1:4" ht="12.75">
      <c r="A522" s="14"/>
      <c r="C522" s="161"/>
      <c r="D522" s="91"/>
    </row>
    <row r="523" spans="1:4" ht="12.75">
      <c r="A523" s="14"/>
      <c r="C523" s="161"/>
      <c r="D523" s="91"/>
    </row>
    <row r="524" spans="1:4" ht="12.75">
      <c r="A524" s="14"/>
      <c r="C524" s="161"/>
      <c r="D524" s="91"/>
    </row>
    <row r="525" spans="1:4" ht="12.75">
      <c r="A525" s="14"/>
      <c r="C525" s="161"/>
      <c r="D525" s="91"/>
    </row>
    <row r="526" spans="1:4" ht="12.75">
      <c r="A526" s="14"/>
      <c r="C526" s="161"/>
      <c r="D526" s="91"/>
    </row>
    <row r="527" spans="1:4" ht="12.75">
      <c r="A527" s="14"/>
      <c r="C527" s="161"/>
      <c r="D527" s="91"/>
    </row>
    <row r="528" spans="1:4" ht="12.75">
      <c r="A528" s="14"/>
      <c r="C528" s="161"/>
      <c r="D528" s="91"/>
    </row>
    <row r="529" spans="1:4" ht="12.75">
      <c r="A529" s="14"/>
      <c r="C529" s="161"/>
      <c r="D529" s="91"/>
    </row>
    <row r="530" spans="1:4" ht="12.75">
      <c r="A530" s="14"/>
      <c r="C530" s="161"/>
      <c r="D530" s="91"/>
    </row>
    <row r="531" spans="1:4" ht="12.75">
      <c r="A531" s="14"/>
      <c r="C531" s="161"/>
      <c r="D531" s="91"/>
    </row>
    <row r="532" spans="1:4" ht="12.75">
      <c r="A532" s="14"/>
      <c r="C532" s="161"/>
      <c r="D532" s="91"/>
    </row>
    <row r="533" spans="1:4" ht="12.75">
      <c r="A533" s="14"/>
      <c r="C533" s="161"/>
      <c r="D533" s="91"/>
    </row>
    <row r="534" spans="1:4" ht="12.75">
      <c r="A534" s="14"/>
      <c r="C534" s="161"/>
      <c r="D534" s="91"/>
    </row>
    <row r="535" spans="1:4" ht="12.75">
      <c r="A535" s="14"/>
      <c r="C535" s="161"/>
      <c r="D535" s="91"/>
    </row>
    <row r="536" spans="1:4" ht="12.75">
      <c r="A536" s="14"/>
      <c r="C536" s="161"/>
      <c r="D536" s="91"/>
    </row>
    <row r="537" spans="1:4" ht="12.75">
      <c r="A537" s="14"/>
      <c r="C537" s="161"/>
      <c r="D537" s="91"/>
    </row>
    <row r="538" spans="1:4" ht="12.75">
      <c r="A538" s="14"/>
      <c r="C538" s="161"/>
      <c r="D538" s="91"/>
    </row>
    <row r="539" spans="1:4" ht="12.75">
      <c r="A539" s="14"/>
      <c r="C539" s="161"/>
      <c r="D539" s="91"/>
    </row>
    <row r="540" spans="1:4" ht="12.75">
      <c r="A540" s="14"/>
      <c r="C540" s="161"/>
      <c r="D540" s="91"/>
    </row>
    <row r="541" spans="1:4" ht="12.75">
      <c r="A541" s="14"/>
      <c r="C541" s="161"/>
      <c r="D541" s="91"/>
    </row>
    <row r="542" spans="1:4" ht="12.75">
      <c r="A542" s="14"/>
      <c r="C542" s="161"/>
      <c r="D542" s="91"/>
    </row>
    <row r="543" spans="1:4" ht="12.75">
      <c r="A543" s="14"/>
      <c r="C543" s="161"/>
      <c r="D543" s="91"/>
    </row>
    <row r="544" spans="1:4" ht="12.75">
      <c r="A544" s="14"/>
      <c r="C544" s="161"/>
      <c r="D544" s="91"/>
    </row>
    <row r="545" spans="1:4" ht="12.75">
      <c r="A545" s="14"/>
      <c r="C545" s="161"/>
      <c r="D545" s="91"/>
    </row>
    <row r="546" spans="1:4" ht="12.75">
      <c r="A546" s="14"/>
      <c r="C546" s="161"/>
      <c r="D546" s="91"/>
    </row>
    <row r="547" spans="1:4" ht="12.75">
      <c r="A547" s="14"/>
      <c r="C547" s="161"/>
      <c r="D547" s="91"/>
    </row>
    <row r="548" spans="1:4" ht="12.75">
      <c r="A548" s="14"/>
      <c r="C548" s="161"/>
      <c r="D548" s="91"/>
    </row>
    <row r="549" spans="1:4" ht="12.75">
      <c r="A549" s="14"/>
      <c r="C549" s="161"/>
      <c r="D549" s="91"/>
    </row>
    <row r="550" spans="1:4" ht="12.75">
      <c r="A550" s="14"/>
      <c r="C550" s="161"/>
      <c r="D550" s="91"/>
    </row>
    <row r="551" spans="1:4" ht="12.75">
      <c r="A551" s="14"/>
      <c r="C551" s="161"/>
      <c r="D551" s="91"/>
    </row>
    <row r="552" spans="1:4" ht="12.75">
      <c r="A552" s="14"/>
      <c r="C552" s="161"/>
      <c r="D552" s="91"/>
    </row>
    <row r="553" spans="1:4" ht="12.75">
      <c r="A553" s="14"/>
      <c r="C553" s="161"/>
      <c r="D553" s="91"/>
    </row>
    <row r="554" spans="1:4" ht="12.75">
      <c r="A554" s="14"/>
      <c r="C554" s="161"/>
      <c r="D554" s="91"/>
    </row>
    <row r="555" spans="1:4" ht="12.75">
      <c r="A555" s="14"/>
      <c r="C555" s="161"/>
      <c r="D555" s="91"/>
    </row>
    <row r="556" spans="1:4" ht="12.75">
      <c r="A556" s="14"/>
      <c r="C556" s="161"/>
      <c r="D556" s="91"/>
    </row>
    <row r="557" spans="1:4" ht="12.75">
      <c r="A557" s="14"/>
      <c r="C557" s="161"/>
      <c r="D557" s="91"/>
    </row>
    <row r="558" spans="1:4" ht="12.75">
      <c r="A558" s="14"/>
      <c r="C558" s="161"/>
      <c r="D558" s="91"/>
    </row>
    <row r="559" spans="1:4" ht="12.75">
      <c r="A559" s="14"/>
      <c r="C559" s="161"/>
      <c r="D559" s="91"/>
    </row>
    <row r="560" spans="1:4" ht="12.75">
      <c r="A560" s="14"/>
      <c r="C560" s="161"/>
      <c r="D560" s="91"/>
    </row>
    <row r="561" spans="1:4" ht="12.75">
      <c r="A561" s="14"/>
      <c r="C561" s="161"/>
      <c r="D561" s="91"/>
    </row>
    <row r="562" spans="1:4" ht="12.75">
      <c r="A562" s="14"/>
      <c r="C562" s="161"/>
      <c r="D562" s="91"/>
    </row>
    <row r="563" spans="1:4" ht="12.75">
      <c r="A563" s="14"/>
      <c r="C563" s="161"/>
      <c r="D563" s="91"/>
    </row>
    <row r="564" spans="1:4" ht="12.75">
      <c r="A564" s="14"/>
      <c r="C564" s="161"/>
      <c r="D564" s="91"/>
    </row>
    <row r="565" spans="1:4" ht="12.75">
      <c r="A565" s="14"/>
      <c r="C565" s="161"/>
      <c r="D565" s="91"/>
    </row>
    <row r="566" spans="1:4" ht="12.75">
      <c r="A566" s="14"/>
      <c r="C566" s="161"/>
      <c r="D566" s="91"/>
    </row>
    <row r="567" spans="1:4" ht="12.75">
      <c r="A567" s="14"/>
      <c r="C567" s="161"/>
      <c r="D567" s="91"/>
    </row>
    <row r="568" spans="1:4" ht="12.75">
      <c r="A568" s="14"/>
      <c r="C568" s="161"/>
      <c r="D568" s="91"/>
    </row>
    <row r="569" spans="1:4" ht="12.75">
      <c r="A569" s="14"/>
      <c r="C569" s="161"/>
      <c r="D569" s="91"/>
    </row>
    <row r="570" spans="1:4" ht="12.75">
      <c r="A570" s="14"/>
      <c r="C570" s="161"/>
      <c r="D570" s="91"/>
    </row>
    <row r="571" spans="1:4" ht="12.75">
      <c r="A571" s="14"/>
      <c r="C571" s="161"/>
      <c r="D571" s="91"/>
    </row>
    <row r="572" spans="1:4" ht="12.75">
      <c r="A572" s="14"/>
      <c r="C572" s="161"/>
      <c r="D572" s="91"/>
    </row>
    <row r="573" spans="1:4" ht="12.75">
      <c r="A573" s="14"/>
      <c r="C573" s="161"/>
      <c r="D573" s="91"/>
    </row>
    <row r="574" spans="1:4" ht="12.75">
      <c r="A574" s="14"/>
      <c r="C574" s="161"/>
      <c r="D574" s="91"/>
    </row>
    <row r="575" spans="1:4" ht="12.75">
      <c r="A575" s="14"/>
      <c r="C575" s="161"/>
      <c r="D575" s="91"/>
    </row>
    <row r="576" spans="1:4" ht="12.75">
      <c r="A576" s="14"/>
      <c r="C576" s="161"/>
      <c r="D576" s="91"/>
    </row>
    <row r="577" spans="1:4" ht="12.75">
      <c r="A577" s="14"/>
      <c r="C577" s="161"/>
      <c r="D577" s="91"/>
    </row>
    <row r="578" spans="1:4" ht="12.75">
      <c r="A578" s="14"/>
      <c r="C578" s="161"/>
      <c r="D578" s="91"/>
    </row>
    <row r="579" spans="1:4" ht="12.75">
      <c r="A579" s="14"/>
      <c r="C579" s="161"/>
      <c r="D579" s="91"/>
    </row>
    <row r="580" spans="1:4" ht="12.75">
      <c r="A580" s="14"/>
      <c r="C580" s="161"/>
      <c r="D580" s="91"/>
    </row>
    <row r="581" spans="1:4" ht="12.75">
      <c r="A581" s="14"/>
      <c r="C581" s="161"/>
      <c r="D581" s="91"/>
    </row>
    <row r="582" spans="1:4" ht="12.75">
      <c r="A582" s="14"/>
      <c r="C582" s="161"/>
      <c r="D582" s="91"/>
    </row>
    <row r="583" spans="1:4" ht="12.75">
      <c r="A583" s="14"/>
      <c r="C583" s="161"/>
      <c r="D583" s="91"/>
    </row>
    <row r="584" spans="1:4" ht="12.75">
      <c r="A584" s="14"/>
      <c r="C584" s="161"/>
      <c r="D584" s="91"/>
    </row>
    <row r="585" spans="1:4" ht="12.75">
      <c r="A585" s="14"/>
      <c r="C585" s="161"/>
      <c r="D585" s="91"/>
    </row>
    <row r="586" spans="1:4" ht="12.75">
      <c r="A586" s="14"/>
      <c r="C586" s="161"/>
      <c r="D586" s="91"/>
    </row>
    <row r="587" spans="1:4" ht="12.75">
      <c r="A587" s="14"/>
      <c r="C587" s="161"/>
      <c r="D587" s="91"/>
    </row>
    <row r="588" spans="1:4" ht="12.75">
      <c r="A588" s="14"/>
      <c r="C588" s="161"/>
      <c r="D588" s="91"/>
    </row>
    <row r="589" spans="1:4" ht="12.75">
      <c r="A589" s="14"/>
      <c r="C589" s="161"/>
      <c r="D589" s="91"/>
    </row>
    <row r="590" spans="1:4" ht="12.75">
      <c r="A590" s="14"/>
      <c r="C590" s="161"/>
      <c r="D590" s="91"/>
    </row>
    <row r="591" spans="1:4" ht="12.75">
      <c r="A591" s="14"/>
      <c r="C591" s="161"/>
      <c r="D591" s="91"/>
    </row>
    <row r="592" spans="1:4" ht="12.75">
      <c r="A592" s="14"/>
      <c r="C592" s="161"/>
      <c r="D592" s="91"/>
    </row>
    <row r="593" spans="1:4" ht="12.75">
      <c r="A593" s="14"/>
      <c r="C593" s="161"/>
      <c r="D593" s="91"/>
    </row>
    <row r="594" spans="1:4" ht="12.75">
      <c r="A594" s="14"/>
      <c r="C594" s="161"/>
      <c r="D594" s="91"/>
    </row>
    <row r="595" spans="1:4" ht="12.75">
      <c r="A595" s="14"/>
      <c r="C595" s="161"/>
      <c r="D595" s="91"/>
    </row>
    <row r="596" spans="1:4" ht="12.75">
      <c r="A596" s="14"/>
      <c r="C596" s="161"/>
      <c r="D596" s="91"/>
    </row>
    <row r="597" spans="1:4" ht="12.75">
      <c r="A597" s="14"/>
      <c r="C597" s="161"/>
      <c r="D597" s="91"/>
    </row>
    <row r="598" spans="1:4" ht="12.75">
      <c r="A598" s="14"/>
      <c r="C598" s="161"/>
      <c r="D598" s="91"/>
    </row>
    <row r="599" spans="1:4" ht="12.75">
      <c r="A599" s="14"/>
      <c r="C599" s="161"/>
      <c r="D599" s="91"/>
    </row>
    <row r="600" spans="1:4" ht="12.75">
      <c r="A600" s="14"/>
      <c r="C600" s="161"/>
      <c r="D600" s="91"/>
    </row>
    <row r="601" spans="1:4" ht="12.75">
      <c r="A601" s="14"/>
      <c r="C601" s="161"/>
      <c r="D601" s="91"/>
    </row>
    <row r="602" spans="1:4" ht="12.75">
      <c r="A602" s="14"/>
      <c r="C602" s="161"/>
      <c r="D602" s="91"/>
    </row>
    <row r="603" spans="1:4" ht="12.75">
      <c r="A603" s="14"/>
      <c r="C603" s="161"/>
      <c r="D603" s="91"/>
    </row>
    <row r="604" spans="1:4" ht="12.75">
      <c r="A604" s="14"/>
      <c r="C604" s="161"/>
      <c r="D604" s="91"/>
    </row>
    <row r="605" spans="1:4" ht="12.75">
      <c r="A605" s="14"/>
      <c r="C605" s="161"/>
      <c r="D605" s="91"/>
    </row>
    <row r="606" spans="1:4" ht="12.75">
      <c r="A606" s="14"/>
      <c r="C606" s="161"/>
      <c r="D606" s="91"/>
    </row>
    <row r="607" spans="1:4" ht="12.75">
      <c r="A607" s="14"/>
      <c r="C607" s="161"/>
      <c r="D607" s="91"/>
    </row>
    <row r="608" spans="1:4" ht="12.75">
      <c r="A608" s="14"/>
      <c r="C608" s="161"/>
      <c r="D608" s="91"/>
    </row>
    <row r="609" spans="1:4" ht="12.75">
      <c r="A609" s="14"/>
      <c r="C609" s="161"/>
      <c r="D609" s="91"/>
    </row>
    <row r="610" spans="1:4" ht="12.75">
      <c r="A610" s="14"/>
      <c r="C610" s="161"/>
      <c r="D610" s="91"/>
    </row>
    <row r="611" spans="1:4" ht="12.75">
      <c r="A611" s="14"/>
      <c r="C611" s="161"/>
      <c r="D611" s="91"/>
    </row>
    <row r="612" spans="1:4" ht="12.75">
      <c r="A612" s="14"/>
      <c r="C612" s="161"/>
      <c r="D612" s="91"/>
    </row>
    <row r="613" spans="1:4" ht="12.75">
      <c r="A613" s="14"/>
      <c r="C613" s="161"/>
      <c r="D613" s="91"/>
    </row>
    <row r="614" spans="1:4" ht="12.75">
      <c r="A614" s="14"/>
      <c r="C614" s="161"/>
      <c r="D614" s="91"/>
    </row>
    <row r="615" spans="1:4" ht="12.75">
      <c r="A615" s="14"/>
      <c r="C615" s="161"/>
      <c r="D615" s="91"/>
    </row>
    <row r="616" spans="1:4" ht="12.75">
      <c r="A616" s="14"/>
      <c r="C616" s="161"/>
      <c r="D616" s="91"/>
    </row>
    <row r="617" spans="1:4" ht="12.75">
      <c r="A617" s="14"/>
      <c r="C617" s="161"/>
      <c r="D617" s="91"/>
    </row>
    <row r="618" spans="1:4" ht="12.75">
      <c r="A618" s="14"/>
      <c r="C618" s="161"/>
      <c r="D618" s="91"/>
    </row>
    <row r="619" spans="1:4" ht="12.75">
      <c r="A619" s="14"/>
      <c r="C619" s="161"/>
      <c r="D619" s="91"/>
    </row>
    <row r="620" spans="1:4" ht="12.75">
      <c r="A620" s="14"/>
      <c r="C620" s="161"/>
      <c r="D620" s="91"/>
    </row>
    <row r="621" spans="1:4" ht="12.75">
      <c r="A621" s="14"/>
      <c r="C621" s="161"/>
      <c r="D621" s="91"/>
    </row>
    <row r="622" spans="1:4" ht="12.75">
      <c r="A622" s="14"/>
      <c r="C622" s="161"/>
      <c r="D622" s="91"/>
    </row>
    <row r="623" spans="1:4" ht="12.75">
      <c r="A623" s="14"/>
      <c r="C623" s="161"/>
      <c r="D623" s="91"/>
    </row>
    <row r="624" spans="1:4" ht="12.75">
      <c r="A624" s="14"/>
      <c r="C624" s="161"/>
      <c r="D624" s="91"/>
    </row>
    <row r="625" spans="1:4" ht="12.75">
      <c r="A625" s="14"/>
      <c r="C625" s="161"/>
      <c r="D625" s="91"/>
    </row>
    <row r="626" spans="1:4" ht="12.75">
      <c r="A626" s="14"/>
      <c r="C626" s="161"/>
      <c r="D626" s="91"/>
    </row>
    <row r="627" spans="1:4" ht="12.75">
      <c r="A627" s="14"/>
      <c r="C627" s="161"/>
      <c r="D627" s="91"/>
    </row>
    <row r="628" spans="1:4" ht="12.75">
      <c r="A628" s="14"/>
      <c r="C628" s="161"/>
      <c r="D628" s="91"/>
    </row>
    <row r="629" spans="1:4" ht="12.75">
      <c r="A629" s="14"/>
      <c r="C629" s="161"/>
      <c r="D629" s="91"/>
    </row>
    <row r="630" spans="1:4" ht="12.75">
      <c r="A630" s="14"/>
      <c r="C630" s="161"/>
      <c r="D630" s="91"/>
    </row>
    <row r="631" spans="1:4" ht="12.75">
      <c r="A631" s="14"/>
      <c r="C631" s="161"/>
      <c r="D631" s="91"/>
    </row>
    <row r="632" spans="1:4" ht="12.75">
      <c r="A632" s="14"/>
      <c r="C632" s="161"/>
      <c r="D632" s="91"/>
    </row>
    <row r="633" spans="1:4" ht="12.75">
      <c r="A633" s="14"/>
      <c r="C633" s="161"/>
      <c r="D633" s="91"/>
    </row>
    <row r="634" spans="1:4" ht="12.75">
      <c r="A634" s="14"/>
      <c r="C634" s="161"/>
      <c r="D634" s="91"/>
    </row>
    <row r="635" spans="1:4" ht="12.75">
      <c r="A635" s="14"/>
      <c r="C635" s="161"/>
      <c r="D635" s="91"/>
    </row>
    <row r="636" spans="1:4" ht="12.75">
      <c r="A636" s="14"/>
      <c r="C636" s="161"/>
      <c r="D636" s="91"/>
    </row>
    <row r="637" spans="1:4" ht="12.75">
      <c r="A637" s="14"/>
      <c r="C637" s="161"/>
      <c r="D637" s="91"/>
    </row>
    <row r="638" spans="1:4" ht="12.75">
      <c r="A638" s="14"/>
      <c r="C638" s="161"/>
      <c r="D638" s="91"/>
    </row>
    <row r="639" spans="1:4" ht="12.75">
      <c r="A639" s="14"/>
      <c r="C639" s="161"/>
      <c r="D639" s="91"/>
    </row>
    <row r="640" spans="1:4" ht="12.75">
      <c r="A640" s="14"/>
      <c r="C640" s="161"/>
      <c r="D640" s="91"/>
    </row>
    <row r="641" spans="1:4" ht="12.75">
      <c r="A641" s="14"/>
      <c r="C641" s="161"/>
      <c r="D641" s="91"/>
    </row>
    <row r="642" spans="1:4" ht="12.75">
      <c r="A642" s="14"/>
      <c r="C642" s="161"/>
      <c r="D642" s="91"/>
    </row>
    <row r="643" spans="1:4" ht="12.75">
      <c r="A643" s="14"/>
      <c r="C643" s="161"/>
      <c r="D643" s="91"/>
    </row>
    <row r="644" spans="1:4" ht="12.75">
      <c r="A644" s="14"/>
      <c r="C644" s="161"/>
      <c r="D644" s="91"/>
    </row>
    <row r="645" spans="1:4" ht="12.75">
      <c r="A645" s="14"/>
      <c r="C645" s="161"/>
      <c r="D645" s="91"/>
    </row>
    <row r="646" spans="1:4" ht="12.75">
      <c r="A646" s="14"/>
      <c r="C646" s="161"/>
      <c r="D646" s="91"/>
    </row>
    <row r="647" spans="1:4" ht="12.75">
      <c r="A647" s="14"/>
      <c r="C647" s="161"/>
      <c r="D647" s="91"/>
    </row>
    <row r="648" spans="1:4" ht="12.75">
      <c r="A648" s="14"/>
      <c r="C648" s="161"/>
      <c r="D648" s="91"/>
    </row>
    <row r="649" spans="1:4" ht="12.75">
      <c r="A649" s="14"/>
      <c r="C649" s="161"/>
      <c r="D649" s="91"/>
    </row>
    <row r="650" spans="1:4" ht="12.75">
      <c r="A650" s="14"/>
      <c r="C650" s="161"/>
      <c r="D650" s="91"/>
    </row>
    <row r="651" spans="1:4" ht="12.75">
      <c r="A651" s="14"/>
      <c r="C651" s="161"/>
      <c r="D651" s="91"/>
    </row>
    <row r="652" spans="1:4" ht="12.75">
      <c r="A652" s="14"/>
      <c r="C652" s="161"/>
      <c r="D652" s="91"/>
    </row>
    <row r="653" spans="1:4" ht="12.75">
      <c r="A653" s="14"/>
      <c r="C653" s="161"/>
      <c r="D653" s="91"/>
    </row>
    <row r="654" spans="1:4" ht="12.75">
      <c r="A654" s="14"/>
      <c r="C654" s="161"/>
      <c r="D654" s="91"/>
    </row>
    <row r="655" spans="1:4" ht="12.75">
      <c r="A655" s="14"/>
      <c r="C655" s="161"/>
      <c r="D655" s="91"/>
    </row>
    <row r="656" spans="1:4" ht="12.75">
      <c r="A656" s="14"/>
      <c r="C656" s="161"/>
      <c r="D656" s="91"/>
    </row>
    <row r="657" spans="1:4" ht="12.75">
      <c r="A657" s="14"/>
      <c r="C657" s="161"/>
      <c r="D657" s="91"/>
    </row>
    <row r="658" spans="1:4" ht="12.75">
      <c r="A658" s="14"/>
      <c r="C658" s="161"/>
      <c r="D658" s="91"/>
    </row>
    <row r="659" spans="1:4" ht="12.75">
      <c r="A659" s="14"/>
      <c r="C659" s="161"/>
      <c r="D659" s="91"/>
    </row>
    <row r="660" spans="1:4" ht="12.75">
      <c r="A660" s="14"/>
      <c r="C660" s="161"/>
      <c r="D660" s="91"/>
    </row>
    <row r="661" spans="1:4" ht="12.75">
      <c r="A661" s="14"/>
      <c r="C661" s="161"/>
      <c r="D661" s="91"/>
    </row>
    <row r="662" spans="1:4" ht="12.75">
      <c r="A662" s="14"/>
      <c r="C662" s="161"/>
      <c r="D662" s="91"/>
    </row>
    <row r="663" spans="1:4" ht="12.75">
      <c r="A663" s="14"/>
      <c r="C663" s="161"/>
      <c r="D663" s="91"/>
    </row>
    <row r="664" spans="1:4" ht="12.75">
      <c r="A664" s="14"/>
      <c r="C664" s="161"/>
      <c r="D664" s="91"/>
    </row>
    <row r="665" spans="1:4" ht="12.75">
      <c r="A665" s="14"/>
      <c r="C665" s="161"/>
      <c r="D665" s="91"/>
    </row>
  </sheetData>
  <sheetProtection/>
  <mergeCells count="50">
    <mergeCell ref="A205:D205"/>
    <mergeCell ref="A232:D232"/>
    <mergeCell ref="A231:C231"/>
    <mergeCell ref="A307:D307"/>
    <mergeCell ref="B316:C316"/>
    <mergeCell ref="B315:C315"/>
    <mergeCell ref="B314:C314"/>
    <mergeCell ref="A305:C305"/>
    <mergeCell ref="A243:C243"/>
    <mergeCell ref="A253:D253"/>
    <mergeCell ref="A309:D309"/>
    <mergeCell ref="A266:D266"/>
    <mergeCell ref="A265:C265"/>
    <mergeCell ref="A311:C311"/>
    <mergeCell ref="A3:D3"/>
    <mergeCell ref="A5:D5"/>
    <mergeCell ref="A19:D19"/>
    <mergeCell ref="A38:D38"/>
    <mergeCell ref="A18:C18"/>
    <mergeCell ref="A48:D48"/>
    <mergeCell ref="A37:C37"/>
    <mergeCell ref="A43:C43"/>
    <mergeCell ref="A111:D111"/>
    <mergeCell ref="A133:C133"/>
    <mergeCell ref="A78:D78"/>
    <mergeCell ref="A44:D44"/>
    <mergeCell ref="A103:D103"/>
    <mergeCell ref="A110:C110"/>
    <mergeCell ref="A47:C47"/>
    <mergeCell ref="A62:C62"/>
    <mergeCell ref="A185:D185"/>
    <mergeCell ref="A161:C161"/>
    <mergeCell ref="A81:C81"/>
    <mergeCell ref="A74:D74"/>
    <mergeCell ref="A73:C73"/>
    <mergeCell ref="A176:C176"/>
    <mergeCell ref="A184:C184"/>
    <mergeCell ref="A162:D162"/>
    <mergeCell ref="A135:D135"/>
    <mergeCell ref="A77:C77"/>
    <mergeCell ref="A244:D244"/>
    <mergeCell ref="A252:C252"/>
    <mergeCell ref="A63:D63"/>
    <mergeCell ref="A137:D137"/>
    <mergeCell ref="A188:C188"/>
    <mergeCell ref="A82:D82"/>
    <mergeCell ref="A189:D189"/>
    <mergeCell ref="A102:C102"/>
    <mergeCell ref="A204:C204"/>
    <mergeCell ref="A177:D177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8515625" style="26" customWidth="1"/>
    <col min="2" max="2" width="47.421875" style="0" customWidth="1"/>
    <col min="3" max="4" width="20.140625" style="23" customWidth="1"/>
  </cols>
  <sheetData>
    <row r="1" spans="1:4" ht="16.5">
      <c r="A1" s="236" t="s">
        <v>68</v>
      </c>
      <c r="B1" s="236"/>
      <c r="D1" s="24"/>
    </row>
    <row r="2" ht="16.5">
      <c r="B2" s="6"/>
    </row>
    <row r="3" spans="2:4" ht="12.75" customHeight="1">
      <c r="B3" s="234" t="s">
        <v>39</v>
      </c>
      <c r="C3" s="234"/>
      <c r="D3" s="234"/>
    </row>
    <row r="4" spans="1:4" ht="34.5" customHeight="1">
      <c r="A4" s="37" t="s">
        <v>7</v>
      </c>
      <c r="B4" s="37" t="s">
        <v>5</v>
      </c>
      <c r="C4" s="38" t="s">
        <v>14</v>
      </c>
      <c r="D4" s="38" t="s">
        <v>4</v>
      </c>
    </row>
    <row r="5" spans="1:4" s="5" customFormat="1" ht="19.5" customHeight="1">
      <c r="A5" s="21">
        <v>1</v>
      </c>
      <c r="B5" s="18" t="s">
        <v>494</v>
      </c>
      <c r="C5" s="82">
        <v>4630183.13</v>
      </c>
      <c r="D5" s="82" t="s">
        <v>65</v>
      </c>
    </row>
    <row r="6" spans="1:4" s="5" customFormat="1" ht="19.5" customHeight="1">
      <c r="A6" s="21">
        <v>2</v>
      </c>
      <c r="B6" s="1" t="s">
        <v>48</v>
      </c>
      <c r="C6" s="114">
        <f>72244.35+5704.17</f>
        <v>77948.52</v>
      </c>
      <c r="D6" s="82" t="s">
        <v>65</v>
      </c>
    </row>
    <row r="7" spans="1:4" s="5" customFormat="1" ht="19.5" customHeight="1">
      <c r="A7" s="21">
        <v>3</v>
      </c>
      <c r="B7" s="1" t="s">
        <v>49</v>
      </c>
      <c r="C7" s="114">
        <v>512699.29999999993</v>
      </c>
      <c r="D7" s="82" t="s">
        <v>65</v>
      </c>
    </row>
    <row r="8" spans="1:4" s="5" customFormat="1" ht="19.5" customHeight="1">
      <c r="A8" s="21">
        <v>4</v>
      </c>
      <c r="B8" s="1" t="s">
        <v>50</v>
      </c>
      <c r="C8" s="114">
        <v>84322.71</v>
      </c>
      <c r="D8" s="82" t="s">
        <v>65</v>
      </c>
    </row>
    <row r="9" spans="1:4" s="5" customFormat="1" ht="19.5" customHeight="1">
      <c r="A9" s="21">
        <v>5</v>
      </c>
      <c r="B9" s="1" t="s">
        <v>51</v>
      </c>
      <c r="C9" s="114">
        <v>422908.67</v>
      </c>
      <c r="D9" s="114">
        <v>317752.17</v>
      </c>
    </row>
    <row r="10" spans="1:4" s="5" customFormat="1" ht="19.5" customHeight="1">
      <c r="A10" s="21">
        <v>6</v>
      </c>
      <c r="B10" s="1" t="s">
        <v>52</v>
      </c>
      <c r="C10" s="114">
        <v>251897.31</v>
      </c>
      <c r="D10" s="82" t="s">
        <v>65</v>
      </c>
    </row>
    <row r="11" spans="1:4" s="5" customFormat="1" ht="19.5" customHeight="1">
      <c r="A11" s="21">
        <v>7</v>
      </c>
      <c r="B11" s="187" t="s">
        <v>248</v>
      </c>
      <c r="C11" s="114"/>
      <c r="D11" s="82" t="s">
        <v>65</v>
      </c>
    </row>
    <row r="12" spans="1:4" s="5" customFormat="1" ht="19.5" customHeight="1">
      <c r="A12" s="188" t="s">
        <v>249</v>
      </c>
      <c r="B12" s="18" t="s">
        <v>246</v>
      </c>
      <c r="C12" s="114">
        <v>371745.8</v>
      </c>
      <c r="D12" s="114">
        <v>33635.32</v>
      </c>
    </row>
    <row r="13" spans="1:4" s="5" customFormat="1" ht="19.5" customHeight="1">
      <c r="A13" s="188" t="s">
        <v>250</v>
      </c>
      <c r="B13" s="18" t="s">
        <v>247</v>
      </c>
      <c r="C13" s="114">
        <v>387342.3</v>
      </c>
      <c r="D13" s="114">
        <v>52265.24</v>
      </c>
    </row>
    <row r="14" spans="1:4" s="5" customFormat="1" ht="19.5" customHeight="1">
      <c r="A14" s="21">
        <v>8</v>
      </c>
      <c r="B14" s="1" t="s">
        <v>53</v>
      </c>
      <c r="C14" s="114">
        <v>248016.46</v>
      </c>
      <c r="D14" s="114">
        <v>23093.96</v>
      </c>
    </row>
    <row r="15" spans="1:4" s="5" customFormat="1" ht="19.5" customHeight="1">
      <c r="A15" s="21">
        <v>9</v>
      </c>
      <c r="B15" s="1" t="s">
        <v>54</v>
      </c>
      <c r="C15" s="189">
        <f>562399.99+13824.24+13788.53</f>
        <v>590012.76</v>
      </c>
      <c r="D15" s="114">
        <v>110375.46</v>
      </c>
    </row>
    <row r="16" spans="1:4" s="5" customFormat="1" ht="19.5" customHeight="1">
      <c r="A16" s="21">
        <v>10</v>
      </c>
      <c r="B16" s="1" t="s">
        <v>55</v>
      </c>
      <c r="C16" s="114">
        <f>193791.44+2799</f>
        <v>196590.44</v>
      </c>
      <c r="D16" s="114">
        <v>24149.84</v>
      </c>
    </row>
    <row r="17" spans="1:4" s="5" customFormat="1" ht="19.5" customHeight="1">
      <c r="A17" s="21">
        <v>11</v>
      </c>
      <c r="B17" s="1" t="s">
        <v>56</v>
      </c>
      <c r="C17" s="115">
        <v>295571.5</v>
      </c>
      <c r="D17" s="190">
        <v>34987.63</v>
      </c>
    </row>
    <row r="18" spans="1:4" s="5" customFormat="1" ht="26.25" customHeight="1">
      <c r="A18" s="235" t="s">
        <v>6</v>
      </c>
      <c r="B18" s="235"/>
      <c r="C18" s="116">
        <f>SUM(C12:C17,C5:C10)</f>
        <v>8069238.8999999985</v>
      </c>
      <c r="D18" s="117"/>
    </row>
    <row r="19" spans="2:4" ht="12.75">
      <c r="B19" s="5"/>
      <c r="C19" s="25"/>
      <c r="D19" s="25"/>
    </row>
    <row r="20" spans="2:4" ht="12.75">
      <c r="B20" s="5"/>
      <c r="C20" s="25"/>
      <c r="D20" s="25"/>
    </row>
    <row r="21" spans="2:4" ht="12.75">
      <c r="B21" s="5"/>
      <c r="C21" s="25"/>
      <c r="D21" s="25"/>
    </row>
    <row r="22" spans="2:4" ht="12.75">
      <c r="B22" s="5"/>
      <c r="C22" s="25"/>
      <c r="D22" s="25"/>
    </row>
    <row r="23" spans="2:4" ht="12.75">
      <c r="B23" s="5"/>
      <c r="C23" s="25"/>
      <c r="D23" s="25"/>
    </row>
    <row r="24" spans="2:4" ht="12.75">
      <c r="B24" s="5"/>
      <c r="C24" s="25"/>
      <c r="D24" s="25"/>
    </row>
    <row r="25" spans="2:4" ht="12.75">
      <c r="B25" s="5"/>
      <c r="C25" s="25"/>
      <c r="D25" s="25"/>
    </row>
    <row r="26" spans="2:4" ht="12.75">
      <c r="B26" s="5"/>
      <c r="C26" s="25"/>
      <c r="D26" s="25"/>
    </row>
  </sheetData>
  <sheetProtection/>
  <mergeCells count="3">
    <mergeCell ref="B3:D3"/>
    <mergeCell ref="A18:B18"/>
    <mergeCell ref="A1:B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1"/>
  <sheetViews>
    <sheetView view="pageBreakPreview" zoomScaleSheetLayoutView="100" zoomScalePageLayoutView="0" workbookViewId="0" topLeftCell="A1">
      <selection activeCell="A1" sqref="A1:H1"/>
    </sheetView>
  </sheetViews>
  <sheetFormatPr defaultColWidth="9.140625" defaultRowHeight="12.75"/>
  <cols>
    <col min="1" max="1" width="4.57421875" style="119" customWidth="1"/>
    <col min="2" max="2" width="29.00390625" style="119" customWidth="1"/>
    <col min="3" max="3" width="20.7109375" style="119" customWidth="1"/>
    <col min="4" max="4" width="29.28125" style="126" customWidth="1"/>
    <col min="5" max="5" width="16.8515625" style="119" customWidth="1"/>
    <col min="6" max="6" width="18.421875" style="119" customWidth="1"/>
    <col min="7" max="7" width="12.00390625" style="119" customWidth="1"/>
    <col min="8" max="8" width="13.140625" style="119" customWidth="1"/>
    <col min="9" max="9" width="10.8515625" style="118" customWidth="1"/>
    <col min="10" max="10" width="12.57421875" style="119" customWidth="1"/>
    <col min="11" max="11" width="11.140625" style="119" customWidth="1"/>
    <col min="12" max="12" width="11.421875" style="119" customWidth="1"/>
    <col min="13" max="13" width="14.7109375" style="119" customWidth="1"/>
    <col min="14" max="17" width="15.00390625" style="119" customWidth="1"/>
    <col min="18" max="21" width="10.7109375" style="119" customWidth="1"/>
    <col min="22" max="16384" width="9.140625" style="119" customWidth="1"/>
  </cols>
  <sheetData>
    <row r="1" spans="1:22" ht="23.25" customHeight="1" thickBot="1">
      <c r="A1" s="256" t="s">
        <v>362</v>
      </c>
      <c r="B1" s="256"/>
      <c r="C1" s="256"/>
      <c r="D1" s="256"/>
      <c r="E1" s="256"/>
      <c r="F1" s="256"/>
      <c r="G1" s="256"/>
      <c r="H1" s="256"/>
      <c r="Q1" s="260" t="s">
        <v>457</v>
      </c>
      <c r="R1" s="260"/>
      <c r="S1" s="260"/>
      <c r="T1" s="260"/>
      <c r="U1" s="260"/>
      <c r="V1" s="260"/>
    </row>
    <row r="2" spans="1:22" ht="24.75" customHeight="1">
      <c r="A2" s="257" t="s">
        <v>7</v>
      </c>
      <c r="B2" s="244" t="s">
        <v>363</v>
      </c>
      <c r="C2" s="244" t="s">
        <v>364</v>
      </c>
      <c r="D2" s="244" t="s">
        <v>365</v>
      </c>
      <c r="E2" s="244" t="s">
        <v>366</v>
      </c>
      <c r="F2" s="244" t="s">
        <v>367</v>
      </c>
      <c r="G2" s="244" t="s">
        <v>368</v>
      </c>
      <c r="H2" s="244" t="s">
        <v>369</v>
      </c>
      <c r="I2" s="244" t="s">
        <v>370</v>
      </c>
      <c r="J2" s="249" t="s">
        <v>371</v>
      </c>
      <c r="K2" s="244" t="s">
        <v>372</v>
      </c>
      <c r="L2" s="252" t="s">
        <v>373</v>
      </c>
      <c r="M2" s="252" t="s">
        <v>374</v>
      </c>
      <c r="N2" s="252" t="s">
        <v>375</v>
      </c>
      <c r="O2" s="252"/>
      <c r="P2" s="252" t="s">
        <v>376</v>
      </c>
      <c r="Q2" s="252"/>
      <c r="R2" s="238" t="s">
        <v>521</v>
      </c>
      <c r="S2" s="239"/>
      <c r="T2" s="239"/>
      <c r="U2" s="240"/>
      <c r="V2" s="261" t="s">
        <v>377</v>
      </c>
    </row>
    <row r="3" spans="1:22" ht="30" customHeight="1">
      <c r="A3" s="258"/>
      <c r="B3" s="245"/>
      <c r="C3" s="245"/>
      <c r="D3" s="245"/>
      <c r="E3" s="245"/>
      <c r="F3" s="245"/>
      <c r="G3" s="245"/>
      <c r="H3" s="245"/>
      <c r="I3" s="245"/>
      <c r="J3" s="250"/>
      <c r="K3" s="245"/>
      <c r="L3" s="253"/>
      <c r="M3" s="253"/>
      <c r="N3" s="253"/>
      <c r="O3" s="253"/>
      <c r="P3" s="253"/>
      <c r="Q3" s="253"/>
      <c r="R3" s="241"/>
      <c r="S3" s="242"/>
      <c r="T3" s="242"/>
      <c r="U3" s="243"/>
      <c r="V3" s="262"/>
    </row>
    <row r="4" spans="1:22" ht="42" customHeight="1" thickBot="1">
      <c r="A4" s="259"/>
      <c r="B4" s="246"/>
      <c r="C4" s="246"/>
      <c r="D4" s="246"/>
      <c r="E4" s="246"/>
      <c r="F4" s="246"/>
      <c r="G4" s="246"/>
      <c r="H4" s="246"/>
      <c r="I4" s="246"/>
      <c r="J4" s="251"/>
      <c r="K4" s="246"/>
      <c r="L4" s="254"/>
      <c r="M4" s="254"/>
      <c r="N4" s="121" t="s">
        <v>378</v>
      </c>
      <c r="O4" s="121" t="s">
        <v>379</v>
      </c>
      <c r="P4" s="121" t="s">
        <v>378</v>
      </c>
      <c r="Q4" s="121" t="s">
        <v>379</v>
      </c>
      <c r="R4" s="149" t="s">
        <v>518</v>
      </c>
      <c r="S4" s="149" t="s">
        <v>523</v>
      </c>
      <c r="T4" s="149" t="s">
        <v>519</v>
      </c>
      <c r="U4" s="149" t="s">
        <v>520</v>
      </c>
      <c r="V4" s="263"/>
    </row>
    <row r="5" spans="1:22" ht="18.75" customHeight="1">
      <c r="A5" s="255" t="s">
        <v>493</v>
      </c>
      <c r="B5" s="255"/>
      <c r="C5" s="255"/>
      <c r="D5" s="255"/>
      <c r="E5" s="255"/>
      <c r="F5" s="255"/>
      <c r="G5" s="255"/>
      <c r="H5" s="255"/>
      <c r="I5" s="255"/>
      <c r="J5" s="255"/>
      <c r="K5" s="122"/>
      <c r="L5" s="122"/>
      <c r="M5" s="122"/>
      <c r="N5" s="123"/>
      <c r="O5" s="123"/>
      <c r="P5" s="123"/>
      <c r="Q5" s="123"/>
      <c r="R5" s="123"/>
      <c r="S5" s="123"/>
      <c r="T5" s="123"/>
      <c r="U5" s="123"/>
      <c r="V5" s="123"/>
    </row>
    <row r="6" spans="1:22" ht="24.75" customHeight="1">
      <c r="A6" s="127">
        <v>1</v>
      </c>
      <c r="B6" s="128" t="s">
        <v>380</v>
      </c>
      <c r="C6" s="129" t="s">
        <v>381</v>
      </c>
      <c r="D6" s="130">
        <v>350201</v>
      </c>
      <c r="E6" s="130" t="s">
        <v>382</v>
      </c>
      <c r="F6" s="131" t="s">
        <v>383</v>
      </c>
      <c r="G6" s="130">
        <v>2120</v>
      </c>
      <c r="H6" s="130">
        <v>1981</v>
      </c>
      <c r="I6" s="130">
        <v>6</v>
      </c>
      <c r="J6" s="130">
        <v>900</v>
      </c>
      <c r="K6" s="130" t="s">
        <v>67</v>
      </c>
      <c r="L6" s="132"/>
      <c r="M6" s="132"/>
      <c r="N6" s="120" t="s">
        <v>766</v>
      </c>
      <c r="O6" s="120" t="s">
        <v>771</v>
      </c>
      <c r="P6" s="133"/>
      <c r="Q6" s="133"/>
      <c r="R6" s="133" t="s">
        <v>522</v>
      </c>
      <c r="S6" s="133" t="s">
        <v>522</v>
      </c>
      <c r="T6" s="133"/>
      <c r="U6" s="133"/>
      <c r="V6" s="133" t="s">
        <v>67</v>
      </c>
    </row>
    <row r="7" spans="1:22" ht="24.75" customHeight="1">
      <c r="A7" s="127">
        <v>2</v>
      </c>
      <c r="B7" s="128" t="s">
        <v>384</v>
      </c>
      <c r="C7" s="129" t="s">
        <v>385</v>
      </c>
      <c r="D7" s="130">
        <v>9879</v>
      </c>
      <c r="E7" s="130" t="s">
        <v>386</v>
      </c>
      <c r="F7" s="131" t="s">
        <v>383</v>
      </c>
      <c r="G7" s="130">
        <v>4098</v>
      </c>
      <c r="H7" s="130">
        <v>1985</v>
      </c>
      <c r="I7" s="130">
        <v>6</v>
      </c>
      <c r="J7" s="130">
        <v>5000</v>
      </c>
      <c r="K7" s="130" t="s">
        <v>67</v>
      </c>
      <c r="L7" s="132"/>
      <c r="M7" s="132"/>
      <c r="N7" s="120" t="s">
        <v>766</v>
      </c>
      <c r="O7" s="120" t="s">
        <v>771</v>
      </c>
      <c r="P7" s="133"/>
      <c r="Q7" s="133"/>
      <c r="R7" s="133" t="s">
        <v>522</v>
      </c>
      <c r="S7" s="133" t="s">
        <v>522</v>
      </c>
      <c r="T7" s="133"/>
      <c r="U7" s="133"/>
      <c r="V7" s="133" t="s">
        <v>67</v>
      </c>
    </row>
    <row r="8" spans="1:22" ht="24.75" customHeight="1">
      <c r="A8" s="127">
        <v>3</v>
      </c>
      <c r="B8" s="128" t="s">
        <v>387</v>
      </c>
      <c r="C8" s="129" t="s">
        <v>388</v>
      </c>
      <c r="D8" s="130" t="s">
        <v>389</v>
      </c>
      <c r="E8" s="130" t="s">
        <v>390</v>
      </c>
      <c r="F8" s="131" t="s">
        <v>383</v>
      </c>
      <c r="G8" s="130">
        <v>2120</v>
      </c>
      <c r="H8" s="130">
        <v>1972</v>
      </c>
      <c r="I8" s="130">
        <v>2</v>
      </c>
      <c r="J8" s="130">
        <v>900</v>
      </c>
      <c r="K8" s="130" t="s">
        <v>67</v>
      </c>
      <c r="L8" s="132"/>
      <c r="M8" s="132"/>
      <c r="N8" s="120" t="s">
        <v>767</v>
      </c>
      <c r="O8" s="120" t="s">
        <v>772</v>
      </c>
      <c r="P8" s="133"/>
      <c r="Q8" s="133"/>
      <c r="R8" s="133" t="s">
        <v>522</v>
      </c>
      <c r="S8" s="133" t="s">
        <v>522</v>
      </c>
      <c r="T8" s="133"/>
      <c r="U8" s="133"/>
      <c r="V8" s="133" t="s">
        <v>67</v>
      </c>
    </row>
    <row r="9" spans="1:22" ht="24.75" customHeight="1">
      <c r="A9" s="127">
        <v>4</v>
      </c>
      <c r="B9" s="128" t="s">
        <v>391</v>
      </c>
      <c r="C9" s="129" t="s">
        <v>392</v>
      </c>
      <c r="D9" s="130" t="s">
        <v>393</v>
      </c>
      <c r="E9" s="130" t="s">
        <v>394</v>
      </c>
      <c r="F9" s="131" t="s">
        <v>383</v>
      </c>
      <c r="G9" s="130">
        <v>4580</v>
      </c>
      <c r="H9" s="130">
        <v>2002</v>
      </c>
      <c r="I9" s="130">
        <v>6</v>
      </c>
      <c r="J9" s="130">
        <v>14000</v>
      </c>
      <c r="K9" s="130" t="s">
        <v>67</v>
      </c>
      <c r="L9" s="132"/>
      <c r="M9" s="132"/>
      <c r="N9" s="120" t="s">
        <v>768</v>
      </c>
      <c r="O9" s="120" t="s">
        <v>773</v>
      </c>
      <c r="P9" s="133"/>
      <c r="Q9" s="133"/>
      <c r="R9" s="133" t="s">
        <v>522</v>
      </c>
      <c r="S9" s="133" t="s">
        <v>522</v>
      </c>
      <c r="T9" s="133"/>
      <c r="U9" s="133"/>
      <c r="V9" s="133" t="s">
        <v>67</v>
      </c>
    </row>
    <row r="10" spans="1:22" ht="24.75" customHeight="1">
      <c r="A10" s="127">
        <v>5</v>
      </c>
      <c r="B10" s="128" t="s">
        <v>395</v>
      </c>
      <c r="C10" s="129">
        <v>680</v>
      </c>
      <c r="D10" s="130" t="s">
        <v>396</v>
      </c>
      <c r="E10" s="130" t="s">
        <v>397</v>
      </c>
      <c r="F10" s="131" t="s">
        <v>383</v>
      </c>
      <c r="G10" s="130">
        <v>5975</v>
      </c>
      <c r="H10" s="130">
        <v>1967</v>
      </c>
      <c r="I10" s="130">
        <v>7</v>
      </c>
      <c r="J10" s="130"/>
      <c r="K10" s="130" t="s">
        <v>67</v>
      </c>
      <c r="L10" s="132"/>
      <c r="M10" s="132"/>
      <c r="N10" s="120" t="s">
        <v>769</v>
      </c>
      <c r="O10" s="120" t="s">
        <v>774</v>
      </c>
      <c r="P10" s="133"/>
      <c r="Q10" s="133"/>
      <c r="R10" s="133" t="s">
        <v>522</v>
      </c>
      <c r="S10" s="133" t="s">
        <v>522</v>
      </c>
      <c r="T10" s="133"/>
      <c r="U10" s="133"/>
      <c r="V10" s="133" t="s">
        <v>67</v>
      </c>
    </row>
    <row r="11" spans="1:22" ht="24.75" customHeight="1">
      <c r="A11" s="127">
        <v>6</v>
      </c>
      <c r="B11" s="128" t="s">
        <v>398</v>
      </c>
      <c r="C11" s="129" t="s">
        <v>385</v>
      </c>
      <c r="D11" s="130">
        <v>11553</v>
      </c>
      <c r="E11" s="130" t="s">
        <v>399</v>
      </c>
      <c r="F11" s="131" t="s">
        <v>383</v>
      </c>
      <c r="G11" s="130">
        <v>6842</v>
      </c>
      <c r="H11" s="130">
        <v>1988</v>
      </c>
      <c r="I11" s="130">
        <v>6</v>
      </c>
      <c r="J11" s="130">
        <v>5000</v>
      </c>
      <c r="K11" s="130" t="s">
        <v>67</v>
      </c>
      <c r="L11" s="132"/>
      <c r="M11" s="132"/>
      <c r="N11" s="120" t="s">
        <v>766</v>
      </c>
      <c r="O11" s="120" t="s">
        <v>771</v>
      </c>
      <c r="P11" s="133"/>
      <c r="Q11" s="133"/>
      <c r="R11" s="133" t="s">
        <v>522</v>
      </c>
      <c r="S11" s="133" t="s">
        <v>522</v>
      </c>
      <c r="T11" s="133"/>
      <c r="U11" s="133"/>
      <c r="V11" s="133" t="s">
        <v>67</v>
      </c>
    </row>
    <row r="12" spans="1:22" ht="25.5" customHeight="1">
      <c r="A12" s="127">
        <v>7</v>
      </c>
      <c r="B12" s="128" t="s">
        <v>400</v>
      </c>
      <c r="C12" s="129" t="s">
        <v>401</v>
      </c>
      <c r="D12" s="130">
        <v>368927</v>
      </c>
      <c r="E12" s="130" t="s">
        <v>402</v>
      </c>
      <c r="F12" s="131" t="s">
        <v>383</v>
      </c>
      <c r="G12" s="130">
        <v>2120</v>
      </c>
      <c r="H12" s="130">
        <v>1982</v>
      </c>
      <c r="I12" s="130">
        <v>6</v>
      </c>
      <c r="J12" s="130">
        <v>900</v>
      </c>
      <c r="K12" s="130" t="s">
        <v>67</v>
      </c>
      <c r="L12" s="132"/>
      <c r="M12" s="132"/>
      <c r="N12" s="120" t="s">
        <v>770</v>
      </c>
      <c r="O12" s="120" t="s">
        <v>775</v>
      </c>
      <c r="P12" s="133"/>
      <c r="Q12" s="133"/>
      <c r="R12" s="133" t="s">
        <v>522</v>
      </c>
      <c r="S12" s="133" t="s">
        <v>522</v>
      </c>
      <c r="T12" s="133"/>
      <c r="U12" s="133"/>
      <c r="V12" s="133" t="s">
        <v>67</v>
      </c>
    </row>
    <row r="13" spans="1:22" ht="24.75" customHeight="1">
      <c r="A13" s="127">
        <v>8</v>
      </c>
      <c r="B13" s="128" t="s">
        <v>403</v>
      </c>
      <c r="C13" s="129" t="s">
        <v>404</v>
      </c>
      <c r="D13" s="133" t="s">
        <v>65</v>
      </c>
      <c r="E13" s="130" t="s">
        <v>405</v>
      </c>
      <c r="F13" s="130" t="s">
        <v>406</v>
      </c>
      <c r="G13" s="133" t="s">
        <v>65</v>
      </c>
      <c r="H13" s="130">
        <v>2001</v>
      </c>
      <c r="I13" s="133">
        <v>2</v>
      </c>
      <c r="J13" s="130" t="s">
        <v>65</v>
      </c>
      <c r="K13" s="130" t="s">
        <v>67</v>
      </c>
      <c r="L13" s="132"/>
      <c r="M13" s="132"/>
      <c r="N13" s="120" t="s">
        <v>776</v>
      </c>
      <c r="O13" s="120" t="s">
        <v>777</v>
      </c>
      <c r="P13" s="134"/>
      <c r="Q13" s="134"/>
      <c r="R13" s="133" t="s">
        <v>522</v>
      </c>
      <c r="S13" s="133" t="s">
        <v>522</v>
      </c>
      <c r="T13" s="134"/>
      <c r="U13" s="134"/>
      <c r="V13" s="133" t="s">
        <v>67</v>
      </c>
    </row>
    <row r="14" spans="1:22" ht="24.75" customHeight="1">
      <c r="A14" s="127">
        <v>9</v>
      </c>
      <c r="B14" s="135" t="s">
        <v>407</v>
      </c>
      <c r="C14" s="129" t="s">
        <v>408</v>
      </c>
      <c r="D14" s="133" t="s">
        <v>409</v>
      </c>
      <c r="E14" s="133" t="s">
        <v>410</v>
      </c>
      <c r="F14" s="131" t="s">
        <v>383</v>
      </c>
      <c r="G14" s="133">
        <v>6871</v>
      </c>
      <c r="H14" s="133">
        <v>2010</v>
      </c>
      <c r="I14" s="133">
        <v>6</v>
      </c>
      <c r="J14" s="130">
        <v>7020</v>
      </c>
      <c r="K14" s="130" t="s">
        <v>67</v>
      </c>
      <c r="L14" s="132" t="s">
        <v>65</v>
      </c>
      <c r="M14" s="191">
        <v>319000</v>
      </c>
      <c r="N14" s="134" t="s">
        <v>778</v>
      </c>
      <c r="O14" s="134" t="s">
        <v>779</v>
      </c>
      <c r="P14" s="134" t="s">
        <v>778</v>
      </c>
      <c r="Q14" s="134" t="s">
        <v>779</v>
      </c>
      <c r="R14" s="133" t="s">
        <v>522</v>
      </c>
      <c r="S14" s="133" t="s">
        <v>522</v>
      </c>
      <c r="T14" s="133" t="s">
        <v>522</v>
      </c>
      <c r="U14" s="134"/>
      <c r="V14" s="133" t="s">
        <v>67</v>
      </c>
    </row>
    <row r="15" spans="1:22" ht="24.75" customHeight="1">
      <c r="A15" s="127">
        <v>10</v>
      </c>
      <c r="B15" s="135" t="s">
        <v>412</v>
      </c>
      <c r="C15" s="136" t="s">
        <v>413</v>
      </c>
      <c r="D15" s="133" t="s">
        <v>414</v>
      </c>
      <c r="E15" s="133" t="s">
        <v>415</v>
      </c>
      <c r="F15" s="133" t="s">
        <v>416</v>
      </c>
      <c r="G15" s="133" t="s">
        <v>65</v>
      </c>
      <c r="H15" s="133">
        <v>2008</v>
      </c>
      <c r="I15" s="133" t="s">
        <v>65</v>
      </c>
      <c r="J15" s="130">
        <v>520</v>
      </c>
      <c r="K15" s="130" t="s">
        <v>67</v>
      </c>
      <c r="L15" s="132"/>
      <c r="M15" s="133"/>
      <c r="N15" s="134" t="s">
        <v>780</v>
      </c>
      <c r="O15" s="134" t="s">
        <v>781</v>
      </c>
      <c r="P15" s="133"/>
      <c r="Q15" s="133"/>
      <c r="R15" s="133" t="s">
        <v>522</v>
      </c>
      <c r="S15" s="133"/>
      <c r="T15" s="133"/>
      <c r="U15" s="133"/>
      <c r="V15" s="133" t="s">
        <v>67</v>
      </c>
    </row>
    <row r="16" spans="1:22" ht="28.5" customHeight="1">
      <c r="A16" s="127">
        <v>11</v>
      </c>
      <c r="B16" s="128" t="s">
        <v>417</v>
      </c>
      <c r="C16" s="129" t="s">
        <v>418</v>
      </c>
      <c r="D16" s="130" t="s">
        <v>419</v>
      </c>
      <c r="E16" s="130" t="s">
        <v>420</v>
      </c>
      <c r="F16" s="130" t="s">
        <v>421</v>
      </c>
      <c r="G16" s="130">
        <v>2143</v>
      </c>
      <c r="H16" s="130">
        <v>2010</v>
      </c>
      <c r="I16" s="130">
        <v>9</v>
      </c>
      <c r="J16" s="130">
        <v>982</v>
      </c>
      <c r="K16" s="130" t="s">
        <v>67</v>
      </c>
      <c r="L16" s="137"/>
      <c r="M16" s="191">
        <v>53200</v>
      </c>
      <c r="N16" s="120" t="s">
        <v>782</v>
      </c>
      <c r="O16" s="120" t="s">
        <v>783</v>
      </c>
      <c r="P16" s="120" t="s">
        <v>782</v>
      </c>
      <c r="Q16" s="120" t="s">
        <v>783</v>
      </c>
      <c r="R16" s="133" t="s">
        <v>522</v>
      </c>
      <c r="S16" s="133" t="s">
        <v>522</v>
      </c>
      <c r="T16" s="133" t="s">
        <v>522</v>
      </c>
      <c r="U16" s="133" t="s">
        <v>522</v>
      </c>
      <c r="V16" s="134" t="s">
        <v>66</v>
      </c>
    </row>
    <row r="17" spans="1:22" ht="24.75" customHeight="1">
      <c r="A17" s="127">
        <v>12</v>
      </c>
      <c r="B17" s="138" t="s">
        <v>422</v>
      </c>
      <c r="C17" s="130" t="s">
        <v>423</v>
      </c>
      <c r="D17" s="130" t="s">
        <v>424</v>
      </c>
      <c r="E17" s="130" t="s">
        <v>425</v>
      </c>
      <c r="F17" s="130" t="s">
        <v>421</v>
      </c>
      <c r="G17" s="130">
        <v>1995</v>
      </c>
      <c r="H17" s="139">
        <v>2009</v>
      </c>
      <c r="I17" s="130">
        <v>9</v>
      </c>
      <c r="J17" s="130">
        <v>940</v>
      </c>
      <c r="K17" s="130" t="s">
        <v>67</v>
      </c>
      <c r="L17" s="137"/>
      <c r="M17" s="112">
        <v>35200</v>
      </c>
      <c r="N17" s="134" t="s">
        <v>784</v>
      </c>
      <c r="O17" s="134" t="s">
        <v>785</v>
      </c>
      <c r="P17" s="134" t="s">
        <v>784</v>
      </c>
      <c r="Q17" s="134" t="s">
        <v>785</v>
      </c>
      <c r="R17" s="133" t="s">
        <v>522</v>
      </c>
      <c r="S17" s="133" t="s">
        <v>522</v>
      </c>
      <c r="T17" s="133" t="s">
        <v>522</v>
      </c>
      <c r="U17" s="133" t="s">
        <v>522</v>
      </c>
      <c r="V17" s="134" t="s">
        <v>66</v>
      </c>
    </row>
    <row r="18" spans="1:22" ht="24.75" customHeight="1">
      <c r="A18" s="127">
        <v>13</v>
      </c>
      <c r="B18" s="128" t="s">
        <v>426</v>
      </c>
      <c r="C18" s="130" t="s">
        <v>427</v>
      </c>
      <c r="D18" s="130" t="s">
        <v>65</v>
      </c>
      <c r="E18" s="130" t="s">
        <v>405</v>
      </c>
      <c r="F18" s="130" t="s">
        <v>406</v>
      </c>
      <c r="G18" s="130" t="s">
        <v>65</v>
      </c>
      <c r="H18" s="139">
        <v>2012</v>
      </c>
      <c r="I18" s="130">
        <v>1</v>
      </c>
      <c r="J18" s="130" t="s">
        <v>65</v>
      </c>
      <c r="K18" s="130" t="s">
        <v>67</v>
      </c>
      <c r="L18" s="132"/>
      <c r="M18" s="112">
        <v>27000</v>
      </c>
      <c r="N18" s="134" t="s">
        <v>786</v>
      </c>
      <c r="O18" s="134" t="s">
        <v>787</v>
      </c>
      <c r="P18" s="134" t="s">
        <v>786</v>
      </c>
      <c r="Q18" s="134" t="s">
        <v>787</v>
      </c>
      <c r="R18" s="133" t="s">
        <v>522</v>
      </c>
      <c r="S18" s="133" t="s">
        <v>522</v>
      </c>
      <c r="T18" s="133" t="s">
        <v>522</v>
      </c>
      <c r="U18" s="134"/>
      <c r="V18" s="133" t="s">
        <v>67</v>
      </c>
    </row>
    <row r="19" spans="1:22" ht="24.75" customHeight="1">
      <c r="A19" s="127">
        <v>14</v>
      </c>
      <c r="B19" s="128" t="s">
        <v>426</v>
      </c>
      <c r="C19" s="130" t="s">
        <v>428</v>
      </c>
      <c r="D19" s="130" t="s">
        <v>65</v>
      </c>
      <c r="E19" s="130" t="s">
        <v>405</v>
      </c>
      <c r="F19" s="130" t="s">
        <v>429</v>
      </c>
      <c r="G19" s="130" t="s">
        <v>65</v>
      </c>
      <c r="H19" s="139">
        <v>2010</v>
      </c>
      <c r="I19" s="130" t="s">
        <v>65</v>
      </c>
      <c r="J19" s="130" t="s">
        <v>65</v>
      </c>
      <c r="K19" s="130" t="s">
        <v>67</v>
      </c>
      <c r="L19" s="132"/>
      <c r="M19" s="112">
        <v>29900</v>
      </c>
      <c r="N19" s="134" t="s">
        <v>786</v>
      </c>
      <c r="O19" s="134" t="s">
        <v>787</v>
      </c>
      <c r="P19" s="134" t="s">
        <v>786</v>
      </c>
      <c r="Q19" s="134" t="s">
        <v>787</v>
      </c>
      <c r="R19" s="133" t="s">
        <v>522</v>
      </c>
      <c r="S19" s="133" t="s">
        <v>522</v>
      </c>
      <c r="T19" s="133" t="s">
        <v>522</v>
      </c>
      <c r="U19" s="134"/>
      <c r="V19" s="133" t="s">
        <v>67</v>
      </c>
    </row>
    <row r="20" spans="1:22" ht="24.75" customHeight="1">
      <c r="A20" s="127">
        <v>15</v>
      </c>
      <c r="B20" s="128" t="s">
        <v>430</v>
      </c>
      <c r="C20" s="130" t="s">
        <v>431</v>
      </c>
      <c r="D20" s="130" t="s">
        <v>432</v>
      </c>
      <c r="E20" s="130" t="s">
        <v>433</v>
      </c>
      <c r="F20" s="131" t="s">
        <v>383</v>
      </c>
      <c r="G20" s="130">
        <v>2198</v>
      </c>
      <c r="H20" s="139" t="s">
        <v>434</v>
      </c>
      <c r="I20" s="130">
        <v>5</v>
      </c>
      <c r="J20" s="130">
        <v>1433</v>
      </c>
      <c r="K20" s="130" t="s">
        <v>67</v>
      </c>
      <c r="L20" s="139"/>
      <c r="M20" s="112">
        <v>74800</v>
      </c>
      <c r="N20" s="134" t="s">
        <v>788</v>
      </c>
      <c r="O20" s="134" t="s">
        <v>789</v>
      </c>
      <c r="P20" s="134" t="s">
        <v>788</v>
      </c>
      <c r="Q20" s="134" t="s">
        <v>789</v>
      </c>
      <c r="R20" s="133" t="s">
        <v>522</v>
      </c>
      <c r="S20" s="133" t="s">
        <v>522</v>
      </c>
      <c r="T20" s="133" t="s">
        <v>522</v>
      </c>
      <c r="U20" s="134"/>
      <c r="V20" s="133" t="s">
        <v>67</v>
      </c>
    </row>
    <row r="21" spans="1:22" ht="24.75" customHeight="1">
      <c r="A21" s="127">
        <v>16</v>
      </c>
      <c r="B21" s="128" t="s">
        <v>765</v>
      </c>
      <c r="C21" s="130" t="s">
        <v>435</v>
      </c>
      <c r="D21" s="130">
        <v>14645</v>
      </c>
      <c r="E21" s="130" t="s">
        <v>436</v>
      </c>
      <c r="F21" s="131" t="s">
        <v>383</v>
      </c>
      <c r="G21" s="130">
        <v>2502</v>
      </c>
      <c r="H21" s="139" t="s">
        <v>437</v>
      </c>
      <c r="I21" s="130">
        <v>6</v>
      </c>
      <c r="J21" s="130">
        <v>720</v>
      </c>
      <c r="K21" s="130" t="s">
        <v>67</v>
      </c>
      <c r="L21" s="132"/>
      <c r="M21" s="112"/>
      <c r="N21" s="134" t="s">
        <v>790</v>
      </c>
      <c r="O21" s="134" t="s">
        <v>791</v>
      </c>
      <c r="P21" s="134"/>
      <c r="Q21" s="134"/>
      <c r="R21" s="133" t="s">
        <v>522</v>
      </c>
      <c r="S21" s="133" t="s">
        <v>522</v>
      </c>
      <c r="T21" s="134"/>
      <c r="U21" s="134"/>
      <c r="V21" s="133" t="s">
        <v>67</v>
      </c>
    </row>
    <row r="22" spans="1:22" ht="24.75" customHeight="1">
      <c r="A22" s="127">
        <v>17</v>
      </c>
      <c r="B22" s="128" t="s">
        <v>438</v>
      </c>
      <c r="C22" s="130" t="s">
        <v>439</v>
      </c>
      <c r="D22" s="130" t="s">
        <v>440</v>
      </c>
      <c r="E22" s="130" t="s">
        <v>441</v>
      </c>
      <c r="F22" s="131" t="s">
        <v>442</v>
      </c>
      <c r="G22" s="130" t="s">
        <v>65</v>
      </c>
      <c r="H22" s="139" t="s">
        <v>443</v>
      </c>
      <c r="I22" s="130" t="s">
        <v>65</v>
      </c>
      <c r="J22" s="130" t="s">
        <v>65</v>
      </c>
      <c r="K22" s="130" t="s">
        <v>67</v>
      </c>
      <c r="L22" s="132"/>
      <c r="M22" s="112">
        <v>79800</v>
      </c>
      <c r="N22" s="134" t="s">
        <v>792</v>
      </c>
      <c r="O22" s="134" t="s">
        <v>793</v>
      </c>
      <c r="P22" s="134" t="s">
        <v>792</v>
      </c>
      <c r="Q22" s="134" t="s">
        <v>793</v>
      </c>
      <c r="R22" s="133" t="s">
        <v>522</v>
      </c>
      <c r="S22" s="134"/>
      <c r="T22" s="133" t="s">
        <v>522</v>
      </c>
      <c r="U22" s="134"/>
      <c r="V22" s="133" t="s">
        <v>67</v>
      </c>
    </row>
    <row r="23" spans="1:22" ht="25.5" customHeight="1">
      <c r="A23" s="127">
        <v>18</v>
      </c>
      <c r="B23" s="128" t="s">
        <v>466</v>
      </c>
      <c r="C23" s="130">
        <v>500</v>
      </c>
      <c r="D23" s="130">
        <v>501179</v>
      </c>
      <c r="E23" s="130" t="s">
        <v>467</v>
      </c>
      <c r="F23" s="131" t="s">
        <v>416</v>
      </c>
      <c r="G23" s="130" t="s">
        <v>65</v>
      </c>
      <c r="H23" s="139" t="s">
        <v>468</v>
      </c>
      <c r="I23" s="130" t="s">
        <v>65</v>
      </c>
      <c r="J23" s="130">
        <v>417</v>
      </c>
      <c r="K23" s="130" t="s">
        <v>67</v>
      </c>
      <c r="L23" s="132"/>
      <c r="M23" s="112"/>
      <c r="N23" s="134" t="s">
        <v>444</v>
      </c>
      <c r="O23" s="134" t="s">
        <v>794</v>
      </c>
      <c r="P23" s="134"/>
      <c r="Q23" s="134"/>
      <c r="R23" s="133" t="s">
        <v>522</v>
      </c>
      <c r="S23" s="134"/>
      <c r="T23" s="134"/>
      <c r="U23" s="134"/>
      <c r="V23" s="133" t="s">
        <v>67</v>
      </c>
    </row>
    <row r="24" spans="1:22" ht="24.75" customHeight="1">
      <c r="A24" s="127">
        <v>19</v>
      </c>
      <c r="B24" s="128" t="s">
        <v>473</v>
      </c>
      <c r="C24" s="130" t="s">
        <v>431</v>
      </c>
      <c r="D24" s="130" t="s">
        <v>474</v>
      </c>
      <c r="E24" s="130" t="s">
        <v>475</v>
      </c>
      <c r="F24" s="131" t="s">
        <v>383</v>
      </c>
      <c r="G24" s="130">
        <v>2198</v>
      </c>
      <c r="H24" s="139" t="s">
        <v>476</v>
      </c>
      <c r="I24" s="130">
        <v>5</v>
      </c>
      <c r="J24" s="130"/>
      <c r="K24" s="130" t="s">
        <v>67</v>
      </c>
      <c r="L24" s="132"/>
      <c r="M24" s="112">
        <v>144200</v>
      </c>
      <c r="N24" s="134" t="s">
        <v>795</v>
      </c>
      <c r="O24" s="134" t="s">
        <v>796</v>
      </c>
      <c r="P24" s="134" t="s">
        <v>795</v>
      </c>
      <c r="Q24" s="134" t="s">
        <v>796</v>
      </c>
      <c r="R24" s="133" t="s">
        <v>522</v>
      </c>
      <c r="S24" s="133" t="s">
        <v>522</v>
      </c>
      <c r="T24" s="133" t="s">
        <v>522</v>
      </c>
      <c r="U24" s="134"/>
      <c r="V24" s="133" t="s">
        <v>67</v>
      </c>
    </row>
    <row r="25" spans="1:22" ht="18.75" customHeight="1">
      <c r="A25" s="237" t="s">
        <v>445</v>
      </c>
      <c r="B25" s="237"/>
      <c r="C25" s="237"/>
      <c r="D25" s="237"/>
      <c r="E25" s="237"/>
      <c r="F25" s="237"/>
      <c r="G25" s="237"/>
      <c r="H25" s="237"/>
      <c r="I25" s="237"/>
      <c r="J25" s="237"/>
      <c r="K25" s="124"/>
      <c r="L25" s="124"/>
      <c r="M25" s="124"/>
      <c r="N25" s="125"/>
      <c r="O25" s="125"/>
      <c r="P25" s="125"/>
      <c r="Q25" s="125"/>
      <c r="R25" s="125"/>
      <c r="S25" s="125"/>
      <c r="T25" s="125"/>
      <c r="U25" s="125"/>
      <c r="V25" s="125"/>
    </row>
    <row r="26" spans="1:22" ht="18" customHeight="1">
      <c r="A26" s="130">
        <v>1</v>
      </c>
      <c r="B26" s="138" t="s">
        <v>446</v>
      </c>
      <c r="C26" s="131" t="s">
        <v>447</v>
      </c>
      <c r="D26" s="131" t="s">
        <v>448</v>
      </c>
      <c r="E26" s="131" t="s">
        <v>449</v>
      </c>
      <c r="F26" s="131" t="s">
        <v>450</v>
      </c>
      <c r="G26" s="131">
        <v>2148</v>
      </c>
      <c r="H26" s="131">
        <v>2007</v>
      </c>
      <c r="I26" s="131">
        <v>21</v>
      </c>
      <c r="J26" s="130"/>
      <c r="K26" s="130" t="s">
        <v>67</v>
      </c>
      <c r="L26" s="140">
        <v>320000</v>
      </c>
      <c r="M26" s="112">
        <v>57500</v>
      </c>
      <c r="N26" s="120" t="s">
        <v>797</v>
      </c>
      <c r="O26" s="120" t="s">
        <v>798</v>
      </c>
      <c r="P26" s="120" t="s">
        <v>797</v>
      </c>
      <c r="Q26" s="120" t="s">
        <v>798</v>
      </c>
      <c r="R26" s="133" t="s">
        <v>522</v>
      </c>
      <c r="S26" s="133" t="s">
        <v>522</v>
      </c>
      <c r="T26" s="133" t="s">
        <v>522</v>
      </c>
      <c r="U26" s="120"/>
      <c r="V26" s="134" t="s">
        <v>66</v>
      </c>
    </row>
    <row r="27" spans="1:22" ht="18.75" customHeight="1">
      <c r="A27" s="130">
        <v>2</v>
      </c>
      <c r="B27" s="128" t="s">
        <v>451</v>
      </c>
      <c r="C27" s="130" t="s">
        <v>452</v>
      </c>
      <c r="D27" s="130" t="s">
        <v>65</v>
      </c>
      <c r="E27" s="130" t="s">
        <v>405</v>
      </c>
      <c r="F27" s="130" t="s">
        <v>406</v>
      </c>
      <c r="G27" s="130" t="s">
        <v>65</v>
      </c>
      <c r="H27" s="139">
        <v>2009</v>
      </c>
      <c r="I27" s="130">
        <v>1</v>
      </c>
      <c r="J27" s="130" t="s">
        <v>65</v>
      </c>
      <c r="K27" s="130" t="s">
        <v>67</v>
      </c>
      <c r="L27" s="132"/>
      <c r="M27" s="132"/>
      <c r="N27" s="134" t="s">
        <v>453</v>
      </c>
      <c r="O27" s="134" t="s">
        <v>800</v>
      </c>
      <c r="P27" s="141"/>
      <c r="Q27" s="141"/>
      <c r="R27" s="133" t="s">
        <v>522</v>
      </c>
      <c r="S27" s="133" t="s">
        <v>522</v>
      </c>
      <c r="T27" s="141"/>
      <c r="U27" s="141"/>
      <c r="V27" s="133" t="s">
        <v>67</v>
      </c>
    </row>
    <row r="28" spans="1:22" ht="18.75" customHeight="1">
      <c r="A28" s="237" t="s">
        <v>265</v>
      </c>
      <c r="B28" s="237"/>
      <c r="C28" s="237"/>
      <c r="D28" s="237"/>
      <c r="E28" s="237"/>
      <c r="F28" s="237"/>
      <c r="G28" s="237"/>
      <c r="H28" s="237"/>
      <c r="I28" s="237"/>
      <c r="J28" s="237"/>
      <c r="K28" s="124"/>
      <c r="L28" s="124"/>
      <c r="M28" s="124"/>
      <c r="N28" s="125"/>
      <c r="O28" s="125"/>
      <c r="P28" s="125"/>
      <c r="Q28" s="125"/>
      <c r="R28" s="125"/>
      <c r="S28" s="125"/>
      <c r="T28" s="125"/>
      <c r="U28" s="125"/>
      <c r="V28" s="125"/>
    </row>
    <row r="29" spans="1:22" ht="18.75" customHeight="1">
      <c r="A29" s="130">
        <v>1</v>
      </c>
      <c r="B29" s="128" t="s">
        <v>454</v>
      </c>
      <c r="C29" s="131" t="s">
        <v>627</v>
      </c>
      <c r="D29" s="131" t="s">
        <v>455</v>
      </c>
      <c r="E29" s="131" t="s">
        <v>456</v>
      </c>
      <c r="F29" s="130" t="s">
        <v>421</v>
      </c>
      <c r="G29" s="131">
        <v>49.5</v>
      </c>
      <c r="H29" s="131">
        <v>2008</v>
      </c>
      <c r="I29" s="137">
        <v>2</v>
      </c>
      <c r="J29" s="130">
        <v>157</v>
      </c>
      <c r="K29" s="130" t="s">
        <v>128</v>
      </c>
      <c r="L29" s="139" t="s">
        <v>628</v>
      </c>
      <c r="M29" s="192">
        <v>2880</v>
      </c>
      <c r="N29" s="134" t="s">
        <v>411</v>
      </c>
      <c r="O29" s="134" t="s">
        <v>799</v>
      </c>
      <c r="P29" s="141"/>
      <c r="Q29" s="141"/>
      <c r="R29" s="133" t="s">
        <v>522</v>
      </c>
      <c r="S29" s="133" t="s">
        <v>522</v>
      </c>
      <c r="T29" s="141"/>
      <c r="U29" s="141"/>
      <c r="V29" s="133" t="s">
        <v>67</v>
      </c>
    </row>
    <row r="30" spans="1:22" ht="18.75" customHeight="1">
      <c r="A30" s="247" t="s">
        <v>477</v>
      </c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</row>
    <row r="31" spans="1:22" ht="18.75" customHeight="1">
      <c r="A31" s="130">
        <v>1</v>
      </c>
      <c r="B31" s="128" t="s">
        <v>478</v>
      </c>
      <c r="C31" s="131" t="s">
        <v>479</v>
      </c>
      <c r="D31" s="131" t="s">
        <v>480</v>
      </c>
      <c r="E31" s="131" t="s">
        <v>481</v>
      </c>
      <c r="F31" s="130" t="s">
        <v>421</v>
      </c>
      <c r="G31" s="131">
        <v>2417</v>
      </c>
      <c r="H31" s="131">
        <v>1997</v>
      </c>
      <c r="I31" s="137">
        <v>9</v>
      </c>
      <c r="J31" s="130" t="s">
        <v>65</v>
      </c>
      <c r="K31" s="133" t="s">
        <v>67</v>
      </c>
      <c r="L31" s="133" t="s">
        <v>65</v>
      </c>
      <c r="M31" s="133" t="s">
        <v>65</v>
      </c>
      <c r="N31" s="134" t="s">
        <v>516</v>
      </c>
      <c r="O31" s="134" t="s">
        <v>517</v>
      </c>
      <c r="P31" s="130" t="s">
        <v>65</v>
      </c>
      <c r="Q31" s="130" t="s">
        <v>65</v>
      </c>
      <c r="R31" s="133" t="s">
        <v>522</v>
      </c>
      <c r="S31" s="133" t="s">
        <v>522</v>
      </c>
      <c r="T31" s="133"/>
      <c r="U31" s="133"/>
      <c r="V31" s="133" t="s">
        <v>67</v>
      </c>
    </row>
  </sheetData>
  <sheetProtection/>
  <mergeCells count="23">
    <mergeCell ref="N2:O3"/>
    <mergeCell ref="A2:A4"/>
    <mergeCell ref="B2:B4"/>
    <mergeCell ref="C2:C4"/>
    <mergeCell ref="Q1:V1"/>
    <mergeCell ref="P2:Q3"/>
    <mergeCell ref="V2:V4"/>
    <mergeCell ref="A5:J5"/>
    <mergeCell ref="G2:G4"/>
    <mergeCell ref="H2:H4"/>
    <mergeCell ref="A1:H1"/>
    <mergeCell ref="D2:D4"/>
    <mergeCell ref="M2:M4"/>
    <mergeCell ref="A25:J25"/>
    <mergeCell ref="A28:J28"/>
    <mergeCell ref="R2:U3"/>
    <mergeCell ref="E2:E4"/>
    <mergeCell ref="F2:F4"/>
    <mergeCell ref="A30:V30"/>
    <mergeCell ref="I2:I4"/>
    <mergeCell ref="J2:J4"/>
    <mergeCell ref="K2:K4"/>
    <mergeCell ref="L2:L4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4.57421875" style="0" customWidth="1"/>
    <col min="2" max="2" width="21.57421875" style="0" customWidth="1"/>
    <col min="3" max="3" width="18.140625" style="0" customWidth="1"/>
    <col min="4" max="4" width="23.00390625" style="0" customWidth="1"/>
    <col min="5" max="5" width="16.7109375" style="0" customWidth="1"/>
    <col min="6" max="8" width="12.7109375" style="0" customWidth="1"/>
    <col min="9" max="9" width="17.140625" style="0" customWidth="1"/>
    <col min="10" max="11" width="18.7109375" style="0" customWidth="1"/>
  </cols>
  <sheetData>
    <row r="1" spans="1:11" ht="18" customHeight="1">
      <c r="A1" s="265" t="s">
        <v>460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s="13" customFormat="1" ht="12.75" customHeight="1">
      <c r="A2" s="267" t="s">
        <v>7</v>
      </c>
      <c r="B2" s="264" t="s">
        <v>363</v>
      </c>
      <c r="C2" s="264" t="s">
        <v>364</v>
      </c>
      <c r="D2" s="264" t="s">
        <v>365</v>
      </c>
      <c r="E2" s="264" t="s">
        <v>367</v>
      </c>
      <c r="F2" s="264" t="s">
        <v>369</v>
      </c>
      <c r="G2" s="264" t="s">
        <v>370</v>
      </c>
      <c r="H2" s="264" t="s">
        <v>371</v>
      </c>
      <c r="I2" s="264" t="s">
        <v>374</v>
      </c>
      <c r="J2" s="264" t="s">
        <v>376</v>
      </c>
      <c r="K2" s="264"/>
    </row>
    <row r="3" spans="1:11" s="13" customFormat="1" ht="12.75">
      <c r="A3" s="267"/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s="13" customFormat="1" ht="30.75" customHeight="1">
      <c r="A4" s="267"/>
      <c r="B4" s="264"/>
      <c r="C4" s="264"/>
      <c r="D4" s="264"/>
      <c r="E4" s="264"/>
      <c r="F4" s="264"/>
      <c r="G4" s="264"/>
      <c r="H4" s="264"/>
      <c r="I4" s="264"/>
      <c r="J4" s="196" t="s">
        <v>378</v>
      </c>
      <c r="K4" s="196" t="s">
        <v>379</v>
      </c>
    </row>
    <row r="5" spans="1:11" s="197" customFormat="1" ht="34.5" customHeight="1">
      <c r="A5" s="130">
        <v>1</v>
      </c>
      <c r="B5" s="130" t="s">
        <v>469</v>
      </c>
      <c r="C5" s="130" t="s">
        <v>470</v>
      </c>
      <c r="D5" s="130" t="s">
        <v>815</v>
      </c>
      <c r="E5" s="130" t="s">
        <v>471</v>
      </c>
      <c r="F5" s="139" t="s">
        <v>472</v>
      </c>
      <c r="G5" s="130">
        <v>6</v>
      </c>
      <c r="H5" s="130">
        <v>880</v>
      </c>
      <c r="I5" s="112">
        <v>9100</v>
      </c>
      <c r="J5" s="134" t="s">
        <v>792</v>
      </c>
      <c r="K5" s="134" t="s">
        <v>793</v>
      </c>
    </row>
  </sheetData>
  <sheetProtection/>
  <mergeCells count="11">
    <mergeCell ref="C2:C4"/>
    <mergeCell ref="D2:D4"/>
    <mergeCell ref="E2:E4"/>
    <mergeCell ref="F2:F4"/>
    <mergeCell ref="J2:K3"/>
    <mergeCell ref="A1:K1"/>
    <mergeCell ref="G2:G4"/>
    <mergeCell ref="H2:H4"/>
    <mergeCell ref="I2:I4"/>
    <mergeCell ref="A2:A4"/>
    <mergeCell ref="B2:B4"/>
  </mergeCells>
  <printOptions/>
  <pageMargins left="0.25" right="0.25" top="0.75" bottom="0.75" header="0.3" footer="0.3"/>
  <pageSetup horizontalDpi="600" verticalDpi="6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140625" style="26" customWidth="1"/>
    <col min="2" max="2" width="53.28125" style="0" customWidth="1"/>
    <col min="3" max="3" width="37.57421875" style="0" customWidth="1"/>
  </cols>
  <sheetData>
    <row r="1" spans="1:3" ht="15" customHeight="1">
      <c r="A1" s="236" t="s">
        <v>820</v>
      </c>
      <c r="B1" s="236"/>
      <c r="C1" s="28"/>
    </row>
    <row r="2" spans="1:4" ht="69" customHeight="1">
      <c r="A2" s="275" t="s">
        <v>57</v>
      </c>
      <c r="B2" s="275"/>
      <c r="C2" s="275"/>
      <c r="D2" s="30"/>
    </row>
    <row r="3" spans="1:4" ht="9" customHeight="1">
      <c r="A3" s="29"/>
      <c r="B3" s="29"/>
      <c r="C3" s="29"/>
      <c r="D3" s="30"/>
    </row>
    <row r="5" spans="1:3" ht="30.75" customHeight="1">
      <c r="A5" s="31" t="s">
        <v>7</v>
      </c>
      <c r="B5" s="31" t="s">
        <v>13</v>
      </c>
      <c r="C5" s="32" t="s">
        <v>281</v>
      </c>
    </row>
    <row r="6" spans="1:3" ht="17.25" customHeight="1">
      <c r="A6" s="268" t="s">
        <v>493</v>
      </c>
      <c r="B6" s="269"/>
      <c r="C6" s="270"/>
    </row>
    <row r="7" spans="1:3" s="36" customFormat="1" ht="18" customHeight="1">
      <c r="A7" s="20">
        <v>1</v>
      </c>
      <c r="B7" s="46" t="s">
        <v>243</v>
      </c>
      <c r="C7" s="20" t="s">
        <v>78</v>
      </c>
    </row>
    <row r="8" spans="1:3" ht="17.25" customHeight="1">
      <c r="A8" s="268" t="s">
        <v>58</v>
      </c>
      <c r="B8" s="269"/>
      <c r="C8" s="270"/>
    </row>
    <row r="9" spans="1:3" s="36" customFormat="1" ht="18" customHeight="1">
      <c r="A9" s="20">
        <v>1</v>
      </c>
      <c r="B9" s="46" t="s">
        <v>70</v>
      </c>
      <c r="C9" s="20" t="s">
        <v>71</v>
      </c>
    </row>
    <row r="10" spans="1:3" ht="17.25" customHeight="1">
      <c r="A10" s="268" t="s">
        <v>64</v>
      </c>
      <c r="B10" s="269"/>
      <c r="C10" s="270"/>
    </row>
    <row r="11" spans="1:3" ht="30.75" customHeight="1">
      <c r="A11" s="20">
        <v>1</v>
      </c>
      <c r="B11" s="1" t="s">
        <v>94</v>
      </c>
      <c r="C11" s="2" t="s">
        <v>78</v>
      </c>
    </row>
    <row r="12" spans="1:3" ht="17.25" customHeight="1">
      <c r="A12" s="268" t="s">
        <v>203</v>
      </c>
      <c r="B12" s="269"/>
      <c r="C12" s="270"/>
    </row>
    <row r="13" spans="1:3" ht="32.25" customHeight="1">
      <c r="A13" s="20">
        <v>1</v>
      </c>
      <c r="B13" s="90" t="s">
        <v>279</v>
      </c>
      <c r="C13" s="22" t="s">
        <v>282</v>
      </c>
    </row>
    <row r="14" spans="1:3" ht="32.25" customHeight="1">
      <c r="A14" s="20">
        <v>2</v>
      </c>
      <c r="B14" s="90" t="s">
        <v>280</v>
      </c>
      <c r="C14" s="22" t="s">
        <v>283</v>
      </c>
    </row>
    <row r="15" spans="1:3" ht="17.25" customHeight="1">
      <c r="A15" s="268" t="s">
        <v>204</v>
      </c>
      <c r="B15" s="269"/>
      <c r="C15" s="270"/>
    </row>
    <row r="16" spans="1:3" ht="16.5" customHeight="1">
      <c r="A16" s="20">
        <v>1</v>
      </c>
      <c r="B16" s="46" t="s">
        <v>306</v>
      </c>
      <c r="C16" s="159" t="s">
        <v>692</v>
      </c>
    </row>
    <row r="17" spans="1:3" ht="12.75">
      <c r="A17" s="271"/>
      <c r="B17" s="272"/>
      <c r="C17" s="159" t="s">
        <v>693</v>
      </c>
    </row>
    <row r="18" spans="1:3" ht="12.75">
      <c r="A18" s="273"/>
      <c r="B18" s="274"/>
      <c r="C18" s="159" t="s">
        <v>307</v>
      </c>
    </row>
    <row r="19" spans="1:3" ht="15.75" customHeight="1">
      <c r="A19" s="20">
        <v>2</v>
      </c>
      <c r="B19" s="46" t="s">
        <v>462</v>
      </c>
      <c r="C19" s="35" t="s">
        <v>308</v>
      </c>
    </row>
  </sheetData>
  <sheetProtection/>
  <mergeCells count="8">
    <mergeCell ref="A15:C15"/>
    <mergeCell ref="A17:B18"/>
    <mergeCell ref="A1:B1"/>
    <mergeCell ref="A2:C2"/>
    <mergeCell ref="A6:C6"/>
    <mergeCell ref="A8:C8"/>
    <mergeCell ref="A10:C10"/>
    <mergeCell ref="A12:C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13.57421875" style="100" customWidth="1"/>
    <col min="2" max="2" width="29.00390625" style="100" customWidth="1"/>
    <col min="3" max="3" width="14.28125" style="100" customWidth="1"/>
    <col min="4" max="4" width="23.8515625" style="109" customWidth="1"/>
    <col min="5" max="5" width="56.57421875" style="110" customWidth="1"/>
    <col min="6" max="7" width="9.140625" style="100" customWidth="1"/>
    <col min="8" max="8" width="12.28125" style="100" bestFit="1" customWidth="1"/>
    <col min="9" max="16384" width="9.140625" style="100" customWidth="1"/>
  </cols>
  <sheetData>
    <row r="1" spans="1:5" ht="12.75">
      <c r="A1" s="96" t="s">
        <v>821</v>
      </c>
      <c r="B1" s="97"/>
      <c r="C1" s="97"/>
      <c r="D1" s="98"/>
      <c r="E1" s="99"/>
    </row>
    <row r="3" spans="1:5" ht="30.75" customHeight="1">
      <c r="A3" s="101" t="s">
        <v>354</v>
      </c>
      <c r="B3" s="101" t="s">
        <v>355</v>
      </c>
      <c r="C3" s="101" t="s">
        <v>356</v>
      </c>
      <c r="D3" s="102" t="s">
        <v>357</v>
      </c>
      <c r="E3" s="101" t="s">
        <v>358</v>
      </c>
    </row>
    <row r="4" spans="1:5" s="106" customFormat="1" ht="30.75" customHeight="1">
      <c r="A4" s="277">
        <v>2013</v>
      </c>
      <c r="B4" s="199" t="s">
        <v>822</v>
      </c>
      <c r="C4" s="199">
        <v>1</v>
      </c>
      <c r="D4" s="48">
        <v>5842.72</v>
      </c>
      <c r="E4" s="107" t="s">
        <v>823</v>
      </c>
    </row>
    <row r="5" spans="1:5" s="106" customFormat="1" ht="33" customHeight="1">
      <c r="A5" s="278"/>
      <c r="B5" s="104" t="s">
        <v>482</v>
      </c>
      <c r="C5" s="104">
        <v>1</v>
      </c>
      <c r="D5" s="143">
        <v>22751.92</v>
      </c>
      <c r="E5" s="142" t="s">
        <v>484</v>
      </c>
    </row>
    <row r="6" spans="1:5" s="106" customFormat="1" ht="20.25" customHeight="1">
      <c r="A6" s="278"/>
      <c r="B6" s="200" t="s">
        <v>360</v>
      </c>
      <c r="C6" s="104">
        <v>1</v>
      </c>
      <c r="D6" s="143">
        <v>380</v>
      </c>
      <c r="E6" s="142" t="s">
        <v>485</v>
      </c>
    </row>
    <row r="7" spans="1:5" s="106" customFormat="1" ht="20.25" customHeight="1">
      <c r="A7" s="279"/>
      <c r="B7" s="104" t="s">
        <v>483</v>
      </c>
      <c r="C7" s="104">
        <v>1</v>
      </c>
      <c r="D7" s="115">
        <v>400</v>
      </c>
      <c r="E7" s="201" t="s">
        <v>486</v>
      </c>
    </row>
    <row r="8" spans="1:5" s="106" customFormat="1" ht="31.5" customHeight="1">
      <c r="A8" s="277">
        <v>2014</v>
      </c>
      <c r="B8" s="104" t="s">
        <v>482</v>
      </c>
      <c r="C8" s="104">
        <v>2</v>
      </c>
      <c r="D8" s="115">
        <v>14949.56</v>
      </c>
      <c r="E8" s="107" t="s">
        <v>488</v>
      </c>
    </row>
    <row r="9" spans="1:5" s="106" customFormat="1" ht="30" customHeight="1">
      <c r="A9" s="278"/>
      <c r="B9" s="200" t="s">
        <v>360</v>
      </c>
      <c r="C9" s="104">
        <v>1</v>
      </c>
      <c r="D9" s="115">
        <v>200</v>
      </c>
      <c r="E9" s="201" t="s">
        <v>487</v>
      </c>
    </row>
    <row r="10" spans="1:5" s="106" customFormat="1" ht="51" customHeight="1">
      <c r="A10" s="277">
        <v>2015</v>
      </c>
      <c r="B10" s="104" t="s">
        <v>482</v>
      </c>
      <c r="C10" s="104">
        <v>3</v>
      </c>
      <c r="D10" s="114">
        <v>11596.88</v>
      </c>
      <c r="E10" s="144" t="s">
        <v>489</v>
      </c>
    </row>
    <row r="11" spans="1:5" s="106" customFormat="1" ht="69.75" customHeight="1">
      <c r="A11" s="278"/>
      <c r="B11" s="104" t="s">
        <v>359</v>
      </c>
      <c r="C11" s="104">
        <v>4</v>
      </c>
      <c r="D11" s="114">
        <v>3880.71</v>
      </c>
      <c r="E11" s="144" t="s">
        <v>490</v>
      </c>
    </row>
    <row r="12" spans="1:5" s="106" customFormat="1" ht="42.75" customHeight="1">
      <c r="A12" s="198">
        <v>2016</v>
      </c>
      <c r="B12" s="104" t="s">
        <v>482</v>
      </c>
      <c r="C12" s="104">
        <v>2</v>
      </c>
      <c r="D12" s="115">
        <v>4218.43</v>
      </c>
      <c r="E12" s="107" t="s">
        <v>824</v>
      </c>
    </row>
    <row r="13" spans="1:5" s="106" customFormat="1" ht="37.5" customHeight="1">
      <c r="A13" s="276" t="s">
        <v>361</v>
      </c>
      <c r="B13" s="276"/>
      <c r="C13" s="103">
        <f>SUM(C4:C12)</f>
        <v>16</v>
      </c>
      <c r="D13" s="108">
        <f>SUM(D4:D12)</f>
        <v>64220.219999999994</v>
      </c>
      <c r="E13" s="105"/>
    </row>
  </sheetData>
  <sheetProtection/>
  <mergeCells count="4">
    <mergeCell ref="A13:B13"/>
    <mergeCell ref="A4:A7"/>
    <mergeCell ref="A8:A9"/>
    <mergeCell ref="A10:A11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Admin</cp:lastModifiedBy>
  <cp:lastPrinted>2013-02-11T13:36:05Z</cp:lastPrinted>
  <dcterms:created xsi:type="dcterms:W3CDTF">2004-04-21T13:58:08Z</dcterms:created>
  <dcterms:modified xsi:type="dcterms:W3CDTF">2016-04-04T13:08:57Z</dcterms:modified>
  <cp:category/>
  <cp:version/>
  <cp:contentType/>
  <cp:contentStatus/>
</cp:coreProperties>
</file>